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C:\Users\HP\Downloads\my coursera portfolio\modified\"/>
    </mc:Choice>
  </mc:AlternateContent>
  <xr:revisionPtr revIDLastSave="0" documentId="8_{6AC49B64-A268-4BF3-A0E3-50E761493F4F}" xr6:coauthVersionLast="47" xr6:coauthVersionMax="47" xr10:uidLastSave="{00000000-0000-0000-0000-000000000000}"/>
  <bookViews>
    <workbookView xWindow="-108" yWindow="-108" windowWidth="23256" windowHeight="13176" xr2:uid="{00000000-000D-0000-FFFF-FFFF00000000}"/>
  </bookViews>
  <sheets>
    <sheet name="tableau" sheetId="1" r:id="rId1"/>
    <sheet name="Average ride_length" sheetId="3" r:id="rId2"/>
    <sheet name="Annual mem. count" sheetId="7" r:id="rId3"/>
    <sheet name="Sheet8" sheetId="9" r:id="rId4"/>
    <sheet name="Membership count_month" sheetId="5" r:id="rId5"/>
    <sheet name="Average ride length per weekday" sheetId="6" r:id="rId6"/>
    <sheet name="Sheet1" sheetId="2" r:id="rId7"/>
  </sheets>
  <definedNames>
    <definedName name="Slicer_membership">#N/A</definedName>
    <definedName name="Slicer_YEAR">#N/A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75" i="2" l="1"/>
  <c r="O68" i="2"/>
  <c r="O56" i="2"/>
  <c r="O44" i="2"/>
  <c r="O11" i="2"/>
  <c r="O32" i="2"/>
  <c r="O20" i="2"/>
  <c r="O2" i="2"/>
  <c r="B6" i="7"/>
  <c r="A6" i="9"/>
</calcChain>
</file>

<file path=xl/sharedStrings.xml><?xml version="1.0" encoding="utf-8"?>
<sst xmlns="http://schemas.openxmlformats.org/spreadsheetml/2006/main" count="226" uniqueCount="36">
  <si>
    <t>YEAR</t>
  </si>
  <si>
    <t>Month</t>
  </si>
  <si>
    <t>Average Ride_length</t>
  </si>
  <si>
    <t>mode_weekday</t>
  </si>
  <si>
    <t>Member count</t>
  </si>
  <si>
    <t>max ride_length</t>
  </si>
  <si>
    <t>membership</t>
  </si>
  <si>
    <t>Total count 2020</t>
  </si>
  <si>
    <t>member count 2020</t>
  </si>
  <si>
    <t>PERCENT</t>
  </si>
  <si>
    <t>SUMIF cas/mem</t>
  </si>
  <si>
    <t>total sumif</t>
  </si>
  <si>
    <t>PERC cas/mem</t>
  </si>
  <si>
    <t>Apr</t>
  </si>
  <si>
    <t>member</t>
  </si>
  <si>
    <t>May</t>
  </si>
  <si>
    <t>Jun</t>
  </si>
  <si>
    <t>Jul</t>
  </si>
  <si>
    <t>Aug</t>
  </si>
  <si>
    <t>Sep</t>
  </si>
  <si>
    <t>Oct</t>
  </si>
  <si>
    <t>Nov</t>
  </si>
  <si>
    <t>Dec</t>
  </si>
  <si>
    <t>casual</t>
  </si>
  <si>
    <t>Jan</t>
  </si>
  <si>
    <t>Feb</t>
  </si>
  <si>
    <t>Mar</t>
  </si>
  <si>
    <t>Row Labels</t>
  </si>
  <si>
    <t>Column Labels</t>
  </si>
  <si>
    <t>Membership count per month</t>
  </si>
  <si>
    <t>Average Ride_length per weekday</t>
  </si>
  <si>
    <t>Annual membership count comparison</t>
  </si>
  <si>
    <t xml:space="preserve"> Average Ride_length per Year</t>
  </si>
  <si>
    <t>maxif_member</t>
  </si>
  <si>
    <t>max_if casual</t>
  </si>
  <si>
    <t>Max of max ride_length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</si>
</sst>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1"/>
      <color theme="1"/>
      <name val="Calisto MT"/>
      <family val="1"/>
    </font>
    <font>
      <b/>
      <sz val="11"/>
      <color rgb="FFF279FF"/>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2">
    <xf numFmtId="0" fontId="0" fillId="0" borderId="0" xfId="0"/>
    <xf numFmtId="0" fontId="0" fillId="0" borderId="0" xfId="0" applyFill="1"/>
    <xf numFmtId="2" fontId="0" fillId="0" borderId="0" xfId="0" applyNumberFormat="1"/>
    <xf numFmtId="21" fontId="0" fillId="0" borderId="0" xfId="0" applyNumberFormat="1"/>
    <xf numFmtId="46" fontId="0" fillId="0" borderId="0" xfId="0" applyNumberFormat="1"/>
    <xf numFmtId="0" fontId="0" fillId="0" borderId="0" xfId="0" applyNumberFormat="1"/>
    <xf numFmtId="0" fontId="0" fillId="0" borderId="0" xfId="0" pivotButton="1"/>
    <xf numFmtId="0" fontId="0" fillId="0" borderId="0" xfId="0" applyAlignment="1">
      <alignment horizontal="left"/>
    </xf>
    <xf numFmtId="0" fontId="19" fillId="0" borderId="0" xfId="0" applyFont="1" applyFill="1"/>
    <xf numFmtId="0" fontId="0" fillId="33" borderId="0" xfId="0" applyFill="1"/>
    <xf numFmtId="0" fontId="0" fillId="0" borderId="0" xfId="0" applyFill="1" applyAlignment="1">
      <alignment horizontal="center"/>
    </xf>
    <xf numFmtId="0" fontId="18" fillId="0" borderId="0" xfId="0" applyFont="1" applyFill="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
    <dxf>
      <numFmt numFmtId="26" formatCode="h:mm:ss"/>
    </dxf>
    <dxf>
      <numFmt numFmtId="26" formatCode="h:mm:ss"/>
    </dxf>
    <dxf>
      <font>
        <color rgb="FF731380"/>
      </font>
      <fill>
        <patternFill>
          <bgColor theme="0"/>
        </patternFill>
      </fill>
      <border diagonalUp="0" diagonalDown="0">
        <left/>
        <right/>
        <top/>
        <bottom/>
        <vertical/>
        <horizontal/>
      </border>
    </dxf>
    <dxf>
      <font>
        <color rgb="FFF600FF"/>
      </font>
    </dxf>
    <dxf>
      <font>
        <u/>
      </font>
      <border>
        <left style="thin">
          <color auto="1"/>
        </left>
        <right style="thin">
          <color auto="1"/>
        </right>
        <top style="thin">
          <color auto="1"/>
        </top>
        <bottom style="thin">
          <color auto="1"/>
        </bottom>
      </border>
    </dxf>
    <dxf>
      <font>
        <color rgb="FFF279FF"/>
      </font>
    </dxf>
  </dxfs>
  <tableStyles count="4" defaultTableStyle="TableStyleMedium2" defaultPivotStyle="PivotStyleLight16">
    <tableStyle name="Slicer Style 1" pivot="0" table="0" count="1" xr9:uid="{78EA17BA-6655-449A-B9E5-25636395E99A}">
      <tableStyleElement type="wholeTable" dxfId="5"/>
    </tableStyle>
    <tableStyle name="Slicer Style 2" pivot="0" table="0" count="1" xr9:uid="{1D64E5E6-2FFF-45D2-BD95-3026967FC17D}">
      <tableStyleElement type="wholeTable" dxfId="4"/>
    </tableStyle>
    <tableStyle name="Slicer Style 3" pivot="0" table="0" count="1" xr9:uid="{2FCF8B18-6E99-4C17-9467-7479A2F66DD9}">
      <tableStyleElement type="wholeTable" dxfId="3"/>
    </tableStyle>
    <tableStyle name="Slicer Style 4" pivot="0" table="0" count="1" xr9:uid="{1ED2ABAB-02E2-4C1D-A6A8-F2598C55ACC6}">
      <tableStyleElement type="wholeTable" dxfId="2"/>
    </tableStyle>
  </tableStyles>
  <colors>
    <mruColors>
      <color rgb="FF731380"/>
      <color rgb="FFE0B6F8"/>
      <color rgb="FF751482"/>
      <color rgb="FFF600FF"/>
      <color rgb="FFF279FF"/>
      <color rgb="FFF1D7FF"/>
      <color rgb="FFF94AFF"/>
      <color rgb="FFF5BCFF"/>
      <color rgb="FFFFAEE9"/>
    </mruColors>
  </colors>
  <extLst>
    <ext xmlns:x14="http://schemas.microsoft.com/office/spreadsheetml/2009/9/main" uri="{EB79DEF2-80B8-43e5-95BD-54CBDDF9020C}">
      <x14:slicerStyles defaultSlicerStyle="SlicerStyleLight1">
        <x14:slicerStyle name="Slicer Style 1"/>
        <x14:slicerStyle name="Slicer Style 2"/>
        <x14:slicerStyle name="Slicer Style 3"/>
        <x14:slicerStyle name="Slicer Style 4"/>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 Bike share user engagement analysis and Visualization.xlsx]Average ride_length!PivotTable1</c:name>
    <c:fmtId val="18"/>
  </c:pivotSource>
  <c:chart>
    <c:title>
      <c:tx>
        <c:strRef>
          <c:f>'Average ride_length'!$A$3</c:f>
          <c:strCache>
            <c:ptCount val="1"/>
            <c:pt idx="0">
              <c:v> Average Ride_length per Year</c:v>
            </c:pt>
          </c:strCache>
        </c:strRef>
      </c:tx>
      <c:overlay val="0"/>
      <c:spPr>
        <a:noFill/>
        <a:ln>
          <a:noFill/>
        </a:ln>
        <a:effectLst/>
      </c:spPr>
      <c:txPr>
        <a:bodyPr rot="0" spcFirstLastPara="1" vertOverflow="ellipsis" vert="horz" wrap="square" anchor="ctr" anchorCtr="1"/>
        <a:lstStyle/>
        <a:p>
          <a:pPr>
            <a:defRPr sz="1000" b="1" i="0" u="none" strike="noStrike" kern="1200" spc="0" baseline="0">
              <a:solidFill>
                <a:schemeClr val="tx1">
                  <a:lumMod val="65000"/>
                  <a:lumOff val="35000"/>
                </a:schemeClr>
              </a:solidFill>
              <a:latin typeface="Calisto MT" panose="02040603050505030304" pitchFamily="18" charset="0"/>
              <a:ea typeface="+mn-ea"/>
              <a:cs typeface="+mn-cs"/>
            </a:defRPr>
          </a:pPr>
          <a:endParaRPr lang="en-US"/>
        </a:p>
      </c:txPr>
    </c:title>
    <c:autoTitleDeleted val="0"/>
    <c:pivotFmts>
      <c:pivotFmt>
        <c:idx val="0"/>
        <c:spPr>
          <a:solidFill>
            <a:schemeClr val="accent1"/>
          </a:solidFill>
          <a:ln w="28575" cap="rnd">
            <a:solidFill>
              <a:srgbClr val="FFAEE9"/>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F94AF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FFAEE9"/>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F94AF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E0B6F8"/>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73138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1687815338872112E-2"/>
          <c:y val="0.25703395703395704"/>
          <c:w val="0.89290335418598987"/>
          <c:h val="0.58913189385630327"/>
        </c:manualLayout>
      </c:layout>
      <c:lineChart>
        <c:grouping val="standard"/>
        <c:varyColors val="0"/>
        <c:ser>
          <c:idx val="0"/>
          <c:order val="0"/>
          <c:tx>
            <c:strRef>
              <c:f>'Average ride_length'!$A$3</c:f>
              <c:strCache>
                <c:ptCount val="1"/>
                <c:pt idx="0">
                  <c:v>casual</c:v>
                </c:pt>
              </c:strCache>
            </c:strRef>
          </c:tx>
          <c:spPr>
            <a:ln w="28575" cap="rnd">
              <a:solidFill>
                <a:srgbClr val="E0B6F8"/>
              </a:solidFill>
              <a:round/>
            </a:ln>
            <a:effectLst/>
          </c:spPr>
          <c:marker>
            <c:symbol val="none"/>
          </c:marker>
          <c:cat>
            <c:strRef>
              <c:f>'Average ride_length'!$A$3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'Average ride_length'!$A$3</c:f>
              <c:numCache>
                <c:formatCode>h:mm:ss</c:formatCode>
                <c:ptCount val="12"/>
                <c:pt idx="0">
                  <c:v>2.1099537037037038E-2</c:v>
                </c:pt>
                <c:pt idx="1">
                  <c:v>1.8553240740740742E-2</c:v>
                </c:pt>
                <c:pt idx="2">
                  <c:v>9.4560185185185181E-3</c:v>
                </c:pt>
                <c:pt idx="3">
                  <c:v>2.0509259259259258E-2</c:v>
                </c:pt>
                <c:pt idx="4">
                  <c:v>2.1435185185185186E-2</c:v>
                </c:pt>
                <c:pt idx="5">
                  <c:v>2.2291666666666668E-2</c:v>
                </c:pt>
                <c:pt idx="6">
                  <c:v>2.0335648148148148E-2</c:v>
                </c:pt>
                <c:pt idx="7">
                  <c:v>2.0358796296296295E-2</c:v>
                </c:pt>
                <c:pt idx="8">
                  <c:v>1.9432870370370371E-2</c:v>
                </c:pt>
                <c:pt idx="9">
                  <c:v>1.832175925925926E-2</c:v>
                </c:pt>
                <c:pt idx="10">
                  <c:v>1.4780092592592595E-2</c:v>
                </c:pt>
                <c:pt idx="11">
                  <c:v>1.5474537037037038E-2</c:v>
                </c:pt>
              </c:numCache>
            </c:numRef>
          </c:val>
          <c:smooth val="0"/>
          <c:extLst>
            <c:ext xmlns:c16="http://schemas.microsoft.com/office/drawing/2014/chart" uri="{C3380CC4-5D6E-409C-BE32-E72D297353CC}">
              <c16:uniqueId val="{00000000-2AF5-482B-82E4-D00EFDFB8EB8}"/>
            </c:ext>
          </c:extLst>
        </c:ser>
        <c:ser>
          <c:idx val="1"/>
          <c:order val="1"/>
          <c:tx>
            <c:strRef>
              <c:f>'Average ride_length'!$A$3</c:f>
              <c:strCache>
                <c:ptCount val="1"/>
                <c:pt idx="0">
                  <c:v>member</c:v>
                </c:pt>
              </c:strCache>
            </c:strRef>
          </c:tx>
          <c:spPr>
            <a:ln w="28575" cap="rnd">
              <a:solidFill>
                <a:srgbClr val="731380"/>
              </a:solidFill>
              <a:round/>
            </a:ln>
            <a:effectLst/>
          </c:spPr>
          <c:marker>
            <c:symbol val="none"/>
          </c:marker>
          <c:cat>
            <c:strRef>
              <c:f>'Average ride_length'!$A$3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'Average ride_length'!$A$3</c:f>
              <c:numCache>
                <c:formatCode>h:mm:ss</c:formatCode>
                <c:ptCount val="12"/>
                <c:pt idx="0">
                  <c:v>8.3217592592592596E-3</c:v>
                </c:pt>
                <c:pt idx="1">
                  <c:v>7.9166666666666673E-3</c:v>
                </c:pt>
                <c:pt idx="2">
                  <c:v>8.2986111111111108E-3</c:v>
                </c:pt>
                <c:pt idx="3">
                  <c:v>7.9861111111111122E-3</c:v>
                </c:pt>
                <c:pt idx="4">
                  <c:v>9.2824074074074076E-3</c:v>
                </c:pt>
                <c:pt idx="5">
                  <c:v>9.7222222222222224E-3</c:v>
                </c:pt>
                <c:pt idx="6">
                  <c:v>9.525462962962963E-3</c:v>
                </c:pt>
                <c:pt idx="7">
                  <c:v>9.2939814814814812E-3</c:v>
                </c:pt>
                <c:pt idx="8">
                  <c:v>8.9930555555555545E-3</c:v>
                </c:pt>
                <c:pt idx="9">
                  <c:v>8.2986111111111108E-3</c:v>
                </c:pt>
                <c:pt idx="10">
                  <c:v>7.7314814814814815E-3</c:v>
                </c:pt>
                <c:pt idx="11">
                  <c:v>7.3726851851851861E-3</c:v>
                </c:pt>
              </c:numCache>
            </c:numRef>
          </c:val>
          <c:smooth val="0"/>
          <c:extLst>
            <c:ext xmlns:c16="http://schemas.microsoft.com/office/drawing/2014/chart" uri="{C3380CC4-5D6E-409C-BE32-E72D297353CC}">
              <c16:uniqueId val="{00000001-2AF5-482B-82E4-D00EFDFB8EB8}"/>
            </c:ext>
          </c:extLst>
        </c:ser>
        <c:dLbls>
          <c:showLegendKey val="0"/>
          <c:showVal val="0"/>
          <c:showCatName val="0"/>
          <c:showSerName val="0"/>
          <c:showPercent val="0"/>
          <c:showBubbleSize val="0"/>
        </c:dLbls>
        <c:smooth val="0"/>
        <c:axId val="1209699824"/>
        <c:axId val="1209713136"/>
      </c:lineChart>
      <c:catAx>
        <c:axId val="1209699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713136"/>
        <c:crosses val="autoZero"/>
        <c:auto val="1"/>
        <c:lblAlgn val="ctr"/>
        <c:lblOffset val="100"/>
        <c:noMultiLvlLbl val="0"/>
      </c:catAx>
      <c:valAx>
        <c:axId val="1209713136"/>
        <c:scaling>
          <c:orientation val="minMax"/>
        </c:scaling>
        <c:delete val="1"/>
        <c:axPos val="l"/>
        <c:numFmt formatCode="h:mm:ss" sourceLinked="1"/>
        <c:majorTickMark val="none"/>
        <c:minorTickMark val="none"/>
        <c:tickLblPos val="nextTo"/>
        <c:crossAx val="1209699824"/>
        <c:crosses val="autoZero"/>
        <c:crossBetween val="between"/>
      </c:valAx>
      <c:spPr>
        <a:noFill/>
        <a:ln>
          <a:noFill/>
        </a:ln>
        <a:effectLst/>
      </c:spPr>
    </c:plotArea>
    <c:legend>
      <c:legendPos val="r"/>
      <c:layout>
        <c:manualLayout>
          <c:xMode val="edge"/>
          <c:yMode val="edge"/>
          <c:x val="0.85992014156125218"/>
          <c:y val="0.16095691163604553"/>
          <c:w val="0.13444595821980018"/>
          <c:h val="0.1437992808071547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 Bike share user engagement analysis and Visualization.xlsx]Membership count_month!PivotTable2</c:name>
    <c:fmtId val="8"/>
  </c:pivotSource>
  <c:chart>
    <c:title>
      <c:tx>
        <c:strRef>
          <c:f>'Membership count_month'!$A$3</c:f>
          <c:strCache>
            <c:ptCount val="1"/>
            <c:pt idx="0">
              <c:v>Membership count per month</c:v>
            </c:pt>
          </c:strCache>
        </c:strRef>
      </c:tx>
      <c:layout>
        <c:manualLayout>
          <c:xMode val="edge"/>
          <c:yMode val="edge"/>
          <c:x val="0.32368381386783579"/>
          <c:y val="4.0928779608070461E-2"/>
        </c:manualLayout>
      </c:layout>
      <c:overlay val="0"/>
      <c:spPr>
        <a:noFill/>
        <a:ln>
          <a:noFill/>
        </a:ln>
        <a:effectLst/>
      </c:spPr>
      <c:txPr>
        <a:bodyPr rot="0" spcFirstLastPara="1" vertOverflow="ellipsis" vert="horz" wrap="square" anchor="ctr" anchorCtr="1"/>
        <a:lstStyle/>
        <a:p>
          <a:pPr>
            <a:defRPr sz="1100" b="1" i="0" u="none" strike="noStrike" kern="1200" spc="0" baseline="0">
              <a:solidFill>
                <a:schemeClr val="tx1">
                  <a:lumMod val="65000"/>
                  <a:lumOff val="35000"/>
                </a:schemeClr>
              </a:solidFill>
              <a:latin typeface="Calisto MT" panose="02040603050505030304" pitchFamily="18" charset="0"/>
              <a:ea typeface="+mn-ea"/>
              <a:cs typeface="+mn-cs"/>
            </a:defRPr>
          </a:pPr>
          <a:endParaRPr lang="en-US"/>
        </a:p>
      </c:txPr>
    </c:title>
    <c:autoTitleDeleted val="0"/>
    <c:pivotFmts>
      <c:pivotFmt>
        <c:idx val="0"/>
        <c:spPr>
          <a:solidFill>
            <a:srgbClr val="FFAEE9"/>
          </a:solidFill>
          <a:ln>
            <a:solidFill>
              <a:srgbClr val="FFAEE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94AFF"/>
          </a:solidFill>
          <a:ln>
            <a:solidFill>
              <a:srgbClr val="F94A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AEE9"/>
          </a:solidFill>
          <a:ln>
            <a:solidFill>
              <a:srgbClr val="FFAEE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F94AFF"/>
          </a:solidFill>
          <a:ln>
            <a:solidFill>
              <a:srgbClr val="F94A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E0B6F8"/>
          </a:solidFill>
          <a:ln>
            <a:solidFill>
              <a:srgbClr val="E0B6F8"/>
            </a:solid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rgbClr val="73138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751482"/>
          </a:solidFill>
          <a:ln>
            <a:solidFill>
              <a:srgbClr val="731380"/>
            </a:solid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E0B6F8"/>
          </a:solidFill>
          <a:ln>
            <a:solidFill>
              <a:srgbClr val="E0B6F8"/>
            </a:solidFill>
          </a:ln>
          <a:effectLst/>
        </c:spPr>
        <c:dLbl>
          <c:idx val="0"/>
          <c:layout>
            <c:manualLayout>
              <c:x val="-2.0807324178110697E-3"/>
              <c:y val="3.5787321063394682E-2"/>
            </c:manualLayout>
          </c:layout>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rgbClr val="73138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936470488005485E-2"/>
          <c:y val="0.13245917482072064"/>
          <c:w val="0.83149917589889277"/>
          <c:h val="0.70160170878221817"/>
        </c:manualLayout>
      </c:layout>
      <c:barChart>
        <c:barDir val="col"/>
        <c:grouping val="clustered"/>
        <c:varyColors val="0"/>
        <c:ser>
          <c:idx val="0"/>
          <c:order val="0"/>
          <c:tx>
            <c:strRef>
              <c:f>'Membership count_month'!$A$3</c:f>
              <c:strCache>
                <c:ptCount val="1"/>
                <c:pt idx="0">
                  <c:v>casual</c:v>
                </c:pt>
              </c:strCache>
            </c:strRef>
          </c:tx>
          <c:spPr>
            <a:solidFill>
              <a:srgbClr val="E0B6F8"/>
            </a:solidFill>
            <a:ln>
              <a:solidFill>
                <a:srgbClr val="E0B6F8"/>
              </a:solidFill>
            </a:ln>
            <a:effectLst/>
          </c:spPr>
          <c:invertIfNegative val="0"/>
          <c:dPt>
            <c:idx val="0"/>
            <c:invertIfNegative val="0"/>
            <c:bubble3D val="0"/>
            <c:spPr>
              <a:solidFill>
                <a:srgbClr val="E0B6F8"/>
              </a:solidFill>
              <a:ln>
                <a:solidFill>
                  <a:srgbClr val="E0B6F8"/>
                </a:solidFill>
              </a:ln>
              <a:effectLst/>
            </c:spPr>
            <c:extLst>
              <c:ext xmlns:c16="http://schemas.microsoft.com/office/drawing/2014/chart" uri="{C3380CC4-5D6E-409C-BE32-E72D297353CC}">
                <c16:uniqueId val="{00000001-0A8C-4732-BF53-40FC129ACA11}"/>
              </c:ext>
            </c:extLst>
          </c:dPt>
          <c:dLbls>
            <c:dLbl>
              <c:idx val="0"/>
              <c:layout>
                <c:manualLayout>
                  <c:x val="-2.0807324178110697E-3"/>
                  <c:y val="3.578732106339468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0A8C-4732-BF53-40FC129ACA11}"/>
                </c:ext>
              </c:extLst>
            </c:dLbl>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rgbClr val="73138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'Membership count_month'!$A$3</c:f>
              <c:strCache>
                <c:ptCount val="12"/>
                <c:pt idx="0">
                  <c:v>Jul</c:v>
                </c:pt>
                <c:pt idx="1">
                  <c:v>Aug</c:v>
                </c:pt>
                <c:pt idx="2">
                  <c:v>Sep</c:v>
                </c:pt>
                <c:pt idx="3">
                  <c:v>May</c:v>
                </c:pt>
                <c:pt idx="4">
                  <c:v>Oct</c:v>
                </c:pt>
                <c:pt idx="5">
                  <c:v>Jun</c:v>
                </c:pt>
                <c:pt idx="6">
                  <c:v>Apr</c:v>
                </c:pt>
                <c:pt idx="7">
                  <c:v>Nov</c:v>
                </c:pt>
                <c:pt idx="8">
                  <c:v>Mar</c:v>
                </c:pt>
                <c:pt idx="9">
                  <c:v>Dec</c:v>
                </c:pt>
                <c:pt idx="10">
                  <c:v>Feb</c:v>
                </c:pt>
                <c:pt idx="11">
                  <c:v>Jan</c:v>
                </c:pt>
              </c:strCache>
            </c:strRef>
          </c:cat>
          <c:val>
            <c:numRef>
              <c:f>'Membership count_month'!$A$3</c:f>
              <c:numCache>
                <c:formatCode>General</c:formatCode>
                <c:ptCount val="12"/>
                <c:pt idx="0">
                  <c:v>406055</c:v>
                </c:pt>
                <c:pt idx="1">
                  <c:v>358924</c:v>
                </c:pt>
                <c:pt idx="2">
                  <c:v>296697</c:v>
                </c:pt>
                <c:pt idx="3">
                  <c:v>280415</c:v>
                </c:pt>
                <c:pt idx="4">
                  <c:v>208989</c:v>
                </c:pt>
                <c:pt idx="5">
                  <c:v>169051</c:v>
                </c:pt>
                <c:pt idx="6">
                  <c:v>126417</c:v>
                </c:pt>
                <c:pt idx="7">
                  <c:v>100772</c:v>
                </c:pt>
                <c:pt idx="8">
                  <c:v>89882</c:v>
                </c:pt>
                <c:pt idx="9">
                  <c:v>44894</c:v>
                </c:pt>
                <c:pt idx="10">
                  <c:v>21416</c:v>
                </c:pt>
                <c:pt idx="11">
                  <c:v>18520</c:v>
                </c:pt>
              </c:numCache>
            </c:numRef>
          </c:val>
          <c:extLst>
            <c:ext xmlns:c16="http://schemas.microsoft.com/office/drawing/2014/chart" uri="{C3380CC4-5D6E-409C-BE32-E72D297353CC}">
              <c16:uniqueId val="{00000000-F7F5-4F8A-96C2-496D1783B686}"/>
            </c:ext>
          </c:extLst>
        </c:ser>
        <c:ser>
          <c:idx val="1"/>
          <c:order val="1"/>
          <c:tx>
            <c:strRef>
              <c:f>'Membership count_month'!$A$3</c:f>
              <c:strCache>
                <c:ptCount val="1"/>
                <c:pt idx="0">
                  <c:v>member</c:v>
                </c:pt>
              </c:strCache>
            </c:strRef>
          </c:tx>
          <c:spPr>
            <a:solidFill>
              <a:srgbClr val="751482"/>
            </a:solidFill>
            <a:ln>
              <a:solidFill>
                <a:srgbClr val="731380"/>
              </a:solid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'Membership count_month'!$A$3</c:f>
              <c:strCache>
                <c:ptCount val="12"/>
                <c:pt idx="0">
                  <c:v>Jul</c:v>
                </c:pt>
                <c:pt idx="1">
                  <c:v>Aug</c:v>
                </c:pt>
                <c:pt idx="2">
                  <c:v>Sep</c:v>
                </c:pt>
                <c:pt idx="3">
                  <c:v>May</c:v>
                </c:pt>
                <c:pt idx="4">
                  <c:v>Oct</c:v>
                </c:pt>
                <c:pt idx="5">
                  <c:v>Jun</c:v>
                </c:pt>
                <c:pt idx="6">
                  <c:v>Apr</c:v>
                </c:pt>
                <c:pt idx="7">
                  <c:v>Nov</c:v>
                </c:pt>
                <c:pt idx="8">
                  <c:v>Mar</c:v>
                </c:pt>
                <c:pt idx="9">
                  <c:v>Dec</c:v>
                </c:pt>
                <c:pt idx="10">
                  <c:v>Feb</c:v>
                </c:pt>
                <c:pt idx="11">
                  <c:v>Jan</c:v>
                </c:pt>
              </c:strCache>
            </c:strRef>
          </c:cat>
          <c:val>
            <c:numRef>
              <c:f>'Membership count_month'!$A$3</c:f>
              <c:numCache>
                <c:formatCode>General</c:formatCode>
                <c:ptCount val="12"/>
                <c:pt idx="0">
                  <c:v>417433</c:v>
                </c:pt>
                <c:pt idx="1">
                  <c:v>427008</c:v>
                </c:pt>
                <c:pt idx="2">
                  <c:v>404642</c:v>
                </c:pt>
                <c:pt idx="3">
                  <c:v>354443</c:v>
                </c:pt>
                <c:pt idx="4">
                  <c:v>349696</c:v>
                </c:pt>
                <c:pt idx="5">
                  <c:v>400153</c:v>
                </c:pt>
                <c:pt idx="6">
                  <c:v>244832</c:v>
                </c:pt>
                <c:pt idx="7">
                  <c:v>236963</c:v>
                </c:pt>
                <c:pt idx="8">
                  <c:v>194160</c:v>
                </c:pt>
                <c:pt idx="9">
                  <c:v>136912</c:v>
                </c:pt>
                <c:pt idx="10">
                  <c:v>94913</c:v>
                </c:pt>
                <c:pt idx="11">
                  <c:v>85250</c:v>
                </c:pt>
              </c:numCache>
            </c:numRef>
          </c:val>
          <c:extLst>
            <c:ext xmlns:c16="http://schemas.microsoft.com/office/drawing/2014/chart" uri="{C3380CC4-5D6E-409C-BE32-E72D297353CC}">
              <c16:uniqueId val="{00000001-F7F5-4F8A-96C2-496D1783B686}"/>
            </c:ext>
          </c:extLst>
        </c:ser>
        <c:dLbls>
          <c:showLegendKey val="0"/>
          <c:showVal val="0"/>
          <c:showCatName val="0"/>
          <c:showSerName val="0"/>
          <c:showPercent val="0"/>
          <c:showBubbleSize val="0"/>
        </c:dLbls>
        <c:gapWidth val="219"/>
        <c:overlap val="-13"/>
        <c:axId val="1209703984"/>
        <c:axId val="1209702736"/>
      </c:barChart>
      <c:catAx>
        <c:axId val="1209703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702736"/>
        <c:crosses val="autoZero"/>
        <c:auto val="1"/>
        <c:lblAlgn val="ctr"/>
        <c:lblOffset val="100"/>
        <c:noMultiLvlLbl val="0"/>
      </c:catAx>
      <c:valAx>
        <c:axId val="1209702736"/>
        <c:scaling>
          <c:orientation val="minMax"/>
        </c:scaling>
        <c:delete val="1"/>
        <c:axPos val="l"/>
        <c:numFmt formatCode="General" sourceLinked="1"/>
        <c:majorTickMark val="none"/>
        <c:minorTickMark val="none"/>
        <c:tickLblPos val="nextTo"/>
        <c:crossAx val="12097039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73138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 Bike share user engagement analysis and Visualization.xlsx]Average ride length per weekday!PivotTable3</c:name>
    <c:fmtId val="4"/>
  </c:pivotSource>
  <c:chart>
    <c:title>
      <c:tx>
        <c:strRef>
          <c:f>'Average ride length per weekday'!$A$3</c:f>
          <c:strCache>
            <c:ptCount val="1"/>
            <c:pt idx="0">
              <c:v>Average Ride_length per weekday</c:v>
            </c:pt>
          </c:strCache>
        </c:strRef>
      </c:tx>
      <c:overlay val="0"/>
      <c:spPr>
        <a:noFill/>
        <a:ln>
          <a:noFill/>
        </a:ln>
        <a:effectLst/>
      </c:spPr>
      <c:txPr>
        <a:bodyPr rot="0" spcFirstLastPara="1" vertOverflow="ellipsis" vert="horz" wrap="square" anchor="ctr" anchorCtr="1"/>
        <a:lstStyle/>
        <a:p>
          <a:pPr>
            <a:defRPr sz="1000" b="1" i="0" u="none" strike="noStrike" kern="1200" spc="0" baseline="0">
              <a:solidFill>
                <a:schemeClr val="tx1">
                  <a:lumMod val="65000"/>
                  <a:lumOff val="35000"/>
                </a:schemeClr>
              </a:solidFill>
              <a:latin typeface="Calisto MT" panose="02040603050505030304" pitchFamily="18" charset="0"/>
              <a:ea typeface="+mn-ea"/>
              <a:cs typeface="+mn-cs"/>
            </a:defRPr>
          </a:pPr>
          <a:endParaRPr lang="en-US"/>
        </a:p>
      </c:txPr>
    </c:title>
    <c:autoTitleDeleted val="0"/>
    <c:pivotFmts>
      <c:pivotFmt>
        <c:idx val="0"/>
        <c:spPr>
          <a:solidFill>
            <a:srgbClr val="FFAEE9"/>
          </a:solidFill>
          <a:ln>
            <a:solidFill>
              <a:srgbClr val="FFAEE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94AFF"/>
          </a:solidFill>
          <a:ln>
            <a:solidFill>
              <a:srgbClr val="F94A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AEE9"/>
          </a:solidFill>
          <a:ln>
            <a:solidFill>
              <a:srgbClr val="FFAEE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F94AFF"/>
          </a:solidFill>
          <a:ln>
            <a:solidFill>
              <a:srgbClr val="F94A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E0B6F8"/>
          </a:solidFill>
          <a:ln>
            <a:solidFill>
              <a:srgbClr val="E0B6F8"/>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75148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751482"/>
          </a:solidFill>
          <a:ln>
            <a:solidFill>
              <a:srgbClr val="75148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75148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4333333333333338E-2"/>
          <c:y val="9.2630343876506968E-2"/>
          <c:w val="0.86972222222222217"/>
          <c:h val="0.79643920303253113"/>
        </c:manualLayout>
      </c:layout>
      <c:barChart>
        <c:barDir val="bar"/>
        <c:grouping val="clustered"/>
        <c:varyColors val="0"/>
        <c:ser>
          <c:idx val="0"/>
          <c:order val="0"/>
          <c:tx>
            <c:strRef>
              <c:f>'Average ride length per weekday'!$A$3</c:f>
              <c:strCache>
                <c:ptCount val="1"/>
                <c:pt idx="0">
                  <c:v>casual</c:v>
                </c:pt>
              </c:strCache>
            </c:strRef>
          </c:tx>
          <c:spPr>
            <a:solidFill>
              <a:srgbClr val="E0B6F8"/>
            </a:solidFill>
            <a:ln>
              <a:solidFill>
                <a:srgbClr val="E0B6F8"/>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75148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'Average ride length per weekday'!$A$3</c:f>
              <c:strCache>
                <c:ptCount val="6"/>
                <c:pt idx="0">
                  <c:v>6</c:v>
                </c:pt>
                <c:pt idx="1">
                  <c:v>3</c:v>
                </c:pt>
                <c:pt idx="2">
                  <c:v>4</c:v>
                </c:pt>
                <c:pt idx="3">
                  <c:v>2</c:v>
                </c:pt>
                <c:pt idx="4">
                  <c:v>5</c:v>
                </c:pt>
                <c:pt idx="5">
                  <c:v>7</c:v>
                </c:pt>
              </c:strCache>
            </c:strRef>
          </c:cat>
          <c:val>
            <c:numRef>
              <c:f>'Average ride length per weekday'!$A$3</c:f>
              <c:numCache>
                <c:formatCode>h:mm:ss</c:formatCode>
                <c:ptCount val="6"/>
                <c:pt idx="0">
                  <c:v>1.9432870370370371E-2</c:v>
                </c:pt>
                <c:pt idx="1">
                  <c:v>2.0358796296296295E-2</c:v>
                </c:pt>
                <c:pt idx="2">
                  <c:v>2.4236111111111111E-2</c:v>
                </c:pt>
                <c:pt idx="3">
                  <c:v>3.9988425925925927E-2</c:v>
                </c:pt>
                <c:pt idx="4">
                  <c:v>5.8865740740740746E-2</c:v>
                </c:pt>
                <c:pt idx="5">
                  <c:v>5.9166666666666659E-2</c:v>
                </c:pt>
              </c:numCache>
            </c:numRef>
          </c:val>
          <c:extLst>
            <c:ext xmlns:c16="http://schemas.microsoft.com/office/drawing/2014/chart" uri="{C3380CC4-5D6E-409C-BE32-E72D297353CC}">
              <c16:uniqueId val="{00000000-34EE-4995-B64C-21C142E1AC0E}"/>
            </c:ext>
          </c:extLst>
        </c:ser>
        <c:ser>
          <c:idx val="1"/>
          <c:order val="1"/>
          <c:tx>
            <c:strRef>
              <c:f>'Average ride length per weekday'!$A$3</c:f>
              <c:strCache>
                <c:ptCount val="1"/>
                <c:pt idx="0">
                  <c:v>member</c:v>
                </c:pt>
              </c:strCache>
            </c:strRef>
          </c:tx>
          <c:spPr>
            <a:solidFill>
              <a:srgbClr val="751482"/>
            </a:solidFill>
            <a:ln>
              <a:solidFill>
                <a:srgbClr val="751482"/>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75148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'Average ride length per weekday'!$A$3</c:f>
              <c:strCache>
                <c:ptCount val="6"/>
                <c:pt idx="0">
                  <c:v>6</c:v>
                </c:pt>
                <c:pt idx="1">
                  <c:v>3</c:v>
                </c:pt>
                <c:pt idx="2">
                  <c:v>4</c:v>
                </c:pt>
                <c:pt idx="3">
                  <c:v>2</c:v>
                </c:pt>
                <c:pt idx="4">
                  <c:v>5</c:v>
                </c:pt>
                <c:pt idx="5">
                  <c:v>7</c:v>
                </c:pt>
              </c:strCache>
            </c:strRef>
          </c:cat>
          <c:val>
            <c:numRef>
              <c:f>'Average ride length per weekday'!$A$3</c:f>
              <c:numCache>
                <c:formatCode>h:mm:ss</c:formatCode>
                <c:ptCount val="6"/>
                <c:pt idx="0">
                  <c:v>8.9930555555555545E-3</c:v>
                </c:pt>
                <c:pt idx="1">
                  <c:v>9.2939814814814812E-3</c:v>
                </c:pt>
                <c:pt idx="2">
                  <c:v>1.6030092592592592E-2</c:v>
                </c:pt>
                <c:pt idx="3">
                  <c:v>1.7199074074074075E-2</c:v>
                </c:pt>
                <c:pt idx="4">
                  <c:v>2.5416666666666671E-2</c:v>
                </c:pt>
                <c:pt idx="5">
                  <c:v>2.5810185185185186E-2</c:v>
                </c:pt>
              </c:numCache>
            </c:numRef>
          </c:val>
          <c:extLst>
            <c:ext xmlns:c16="http://schemas.microsoft.com/office/drawing/2014/chart" uri="{C3380CC4-5D6E-409C-BE32-E72D297353CC}">
              <c16:uniqueId val="{00000001-34EE-4995-B64C-21C142E1AC0E}"/>
            </c:ext>
          </c:extLst>
        </c:ser>
        <c:dLbls>
          <c:dLblPos val="outEnd"/>
          <c:showLegendKey val="0"/>
          <c:showVal val="1"/>
          <c:showCatName val="0"/>
          <c:showSerName val="0"/>
          <c:showPercent val="0"/>
          <c:showBubbleSize val="0"/>
        </c:dLbls>
        <c:gapWidth val="182"/>
        <c:axId val="1209711472"/>
        <c:axId val="1209693584"/>
      </c:barChart>
      <c:catAx>
        <c:axId val="1209711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693584"/>
        <c:crosses val="autoZero"/>
        <c:auto val="1"/>
        <c:lblAlgn val="ctr"/>
        <c:lblOffset val="100"/>
        <c:noMultiLvlLbl val="0"/>
      </c:catAx>
      <c:valAx>
        <c:axId val="1209693584"/>
        <c:scaling>
          <c:orientation val="minMax"/>
        </c:scaling>
        <c:delete val="0"/>
        <c:axPos val="b"/>
        <c:numFmt formatCode="h:mm:ss"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7114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75148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 Bike share user engagement analysis and Visualization.xlsx]Annual mem. count!PivotTable4</c:name>
    <c:fmtId val="7"/>
  </c:pivotSource>
  <c:chart>
    <c:title>
      <c:tx>
        <c:strRef>
          <c:f>'Annual mem. count'!$B$3</c:f>
          <c:strCache>
            <c:ptCount val="1"/>
            <c:pt idx="0">
              <c:v>Annual membership count comparison</c:v>
            </c:pt>
          </c:strCache>
        </c:strRef>
      </c:tx>
      <c:layout>
        <c:manualLayout>
          <c:xMode val="edge"/>
          <c:yMode val="edge"/>
          <c:x val="0.24245822397200351"/>
          <c:y val="8.3333333333333329E-2"/>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dk1">
                  <a:lumMod val="65000"/>
                  <a:lumOff val="35000"/>
                </a:schemeClr>
              </a:solidFill>
              <a:latin typeface="Calisto MT" panose="02040603050505030304" pitchFamily="18" charset="0"/>
              <a:ea typeface="+mn-ea"/>
              <a:cs typeface="+mn-cs"/>
            </a:defRPr>
          </a:pPr>
          <a:endParaRPr lang="en-US"/>
        </a:p>
      </c:txPr>
    </c:title>
    <c:autoTitleDeleted val="0"/>
    <c:pivotFmts>
      <c:pivotFmt>
        <c:idx val="0"/>
        <c:spPr>
          <a:solidFill>
            <a:srgbClr val="F94AFF"/>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FFAEE9"/>
          </a:solidFill>
          <a:ln>
            <a:solidFill>
              <a:srgbClr val="FFAEE9"/>
            </a:solidFill>
          </a:ln>
          <a:effectLst>
            <a:outerShdw blurRad="317500" algn="ctr" rotWithShape="0">
              <a:prstClr val="black">
                <a:alpha val="25000"/>
              </a:prstClr>
            </a:outerShdw>
          </a:effectLst>
        </c:spPr>
      </c:pivotFmt>
      <c:pivotFmt>
        <c:idx val="2"/>
        <c:spPr>
          <a:solidFill>
            <a:srgbClr val="F94AFF"/>
          </a:solidFill>
          <a:ln>
            <a:solidFill>
              <a:srgbClr val="F94AFF"/>
            </a:solidFill>
          </a:ln>
          <a:effectLst>
            <a:outerShdw blurRad="317500" algn="ctr" rotWithShape="0">
              <a:prstClr val="black">
                <a:alpha val="25000"/>
              </a:prstClr>
            </a:outerShdw>
          </a:effectLst>
        </c:spPr>
      </c:pivotFmt>
      <c:pivotFmt>
        <c:idx val="3"/>
        <c:spPr>
          <a:solidFill>
            <a:srgbClr val="F94AFF"/>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rgbClr val="FFAEE9"/>
          </a:solidFill>
          <a:ln>
            <a:solidFill>
              <a:srgbClr val="FFAEE9"/>
            </a:solidFill>
          </a:ln>
          <a:effectLst>
            <a:outerShdw blurRad="317500" algn="ctr" rotWithShape="0">
              <a:prstClr val="black">
                <a:alpha val="25000"/>
              </a:prstClr>
            </a:outerShdw>
          </a:effectLst>
        </c:spPr>
      </c:pivotFmt>
      <c:pivotFmt>
        <c:idx val="5"/>
        <c:spPr>
          <a:solidFill>
            <a:srgbClr val="F94AFF"/>
          </a:solidFill>
          <a:ln>
            <a:solidFill>
              <a:srgbClr val="F94AFF"/>
            </a:solidFill>
          </a:ln>
          <a:effectLst>
            <a:outerShdw blurRad="317500" algn="ctr" rotWithShape="0">
              <a:prstClr val="black">
                <a:alpha val="25000"/>
              </a:prstClr>
            </a:outerShdw>
          </a:effectLst>
        </c:spPr>
      </c:pivotFmt>
      <c:pivotFmt>
        <c:idx val="6"/>
        <c:spPr>
          <a:solidFill>
            <a:srgbClr val="F94A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rgbClr val="E0B6F8"/>
          </a:solidFill>
          <a:ln>
            <a:solidFill>
              <a:srgbClr val="FFAEE9"/>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73138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rgbClr val="731380"/>
          </a:solidFill>
          <a:ln>
            <a:solidFill>
              <a:srgbClr val="751482"/>
            </a:solidFill>
          </a:ln>
          <a:effectLst/>
        </c:spPr>
      </c:pivotFmt>
    </c:pivotFmts>
    <c:plotArea>
      <c:layout>
        <c:manualLayout>
          <c:layoutTarget val="inner"/>
          <c:xMode val="edge"/>
          <c:yMode val="edge"/>
          <c:x val="0.32524277127050666"/>
          <c:y val="0.21196057879128746"/>
          <c:w val="0.33293092716644251"/>
          <c:h val="0.65180957493949621"/>
        </c:manualLayout>
      </c:layout>
      <c:doughnutChart>
        <c:varyColors val="1"/>
        <c:ser>
          <c:idx val="0"/>
          <c:order val="0"/>
          <c:tx>
            <c:strRef>
              <c:f>'Annual mem. count'!$B$3</c:f>
              <c:strCache>
                <c:ptCount val="1"/>
                <c:pt idx="0">
                  <c:v>Total</c:v>
                </c:pt>
              </c:strCache>
            </c:strRef>
          </c:tx>
          <c:spPr>
            <a:solidFill>
              <a:srgbClr val="F94AFF"/>
            </a:solidFill>
            <a:effectLst/>
          </c:spPr>
          <c:dPt>
            <c:idx val="0"/>
            <c:bubble3D val="0"/>
            <c:spPr>
              <a:solidFill>
                <a:srgbClr val="E0B6F8"/>
              </a:solidFill>
              <a:ln>
                <a:solidFill>
                  <a:srgbClr val="FFAEE9"/>
                </a:solidFill>
              </a:ln>
              <a:effectLst/>
            </c:spPr>
            <c:extLst>
              <c:ext xmlns:c16="http://schemas.microsoft.com/office/drawing/2014/chart" uri="{C3380CC4-5D6E-409C-BE32-E72D297353CC}">
                <c16:uniqueId val="{00000001-BA7F-41E4-8EB3-5AC8448C25EA}"/>
              </c:ext>
            </c:extLst>
          </c:dPt>
          <c:dPt>
            <c:idx val="1"/>
            <c:bubble3D val="0"/>
            <c:spPr>
              <a:solidFill>
                <a:srgbClr val="731380"/>
              </a:solidFill>
              <a:ln>
                <a:solidFill>
                  <a:srgbClr val="751482"/>
                </a:solidFill>
              </a:ln>
              <a:effectLst/>
            </c:spPr>
            <c:extLst>
              <c:ext xmlns:c16="http://schemas.microsoft.com/office/drawing/2014/chart" uri="{C3380CC4-5D6E-409C-BE32-E72D297353CC}">
                <c16:uniqueId val="{00000003-BA7F-41E4-8EB3-5AC8448C25EA}"/>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73138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 xmlns:c16="http://schemas.microsoft.com/office/drawing/2014/chart" uri="{C3380CC4-5D6E-409C-BE32-E72D297353CC}">
                  <c16:uniqueId val="{00000001-BA7F-41E4-8EB3-5AC8448C25EA}"/>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'Annual mem. count'!$B$3</c:f>
              <c:strCache>
                <c:ptCount val="2"/>
                <c:pt idx="0">
                  <c:v>casual</c:v>
                </c:pt>
                <c:pt idx="1">
                  <c:v>member</c:v>
                </c:pt>
              </c:strCache>
            </c:strRef>
          </c:cat>
          <c:val>
            <c:numRef>
              <c:f>'Annual mem. count'!$B$3</c:f>
              <c:numCache>
                <c:formatCode>General</c:formatCode>
                <c:ptCount val="2"/>
                <c:pt idx="0">
                  <c:v>2122032</c:v>
                </c:pt>
                <c:pt idx="1">
                  <c:v>3346405</c:v>
                </c:pt>
              </c:numCache>
            </c:numRef>
          </c:val>
          <c:extLst>
            <c:ext xmlns:c16="http://schemas.microsoft.com/office/drawing/2014/chart" uri="{C3380CC4-5D6E-409C-BE32-E72D297353CC}">
              <c16:uniqueId val="{00000004-BA7F-41E4-8EB3-5AC8448C25EA}"/>
            </c:ext>
          </c:extLst>
        </c:ser>
        <c:dLbls>
          <c:showLegendKey val="0"/>
          <c:showVal val="0"/>
          <c:showCatName val="0"/>
          <c:showSerName val="0"/>
          <c:showPercent val="1"/>
          <c:showBubbleSize val="0"/>
          <c:showLeaderLines val="1"/>
        </c:dLbls>
        <c:firstSliceAng val="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 Bike share user engagement analysis and Visualization.xlsx]Average ride_length!PivotTable1</c:name>
    <c:fmtId val="16"/>
  </c:pivotSource>
  <c:chart>
    <c:title>
      <c:tx>
        <c:strRef>
          <c:f>'Average ride_length'!$A$3</c:f>
          <c:strCache>
            <c:ptCount val="1"/>
            <c:pt idx="0">
              <c:v> Average Ride_length per Year</c:v>
            </c:pt>
          </c:strCache>
        </c:strRef>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FFAEE9"/>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rgbClr val="F94AF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6433092321225516E-2"/>
          <c:y val="0.25703395703395704"/>
          <c:w val="0.82815818833272559"/>
          <c:h val="0.58913189385630327"/>
        </c:manualLayout>
      </c:layout>
      <c:lineChart>
        <c:grouping val="standard"/>
        <c:varyColors val="0"/>
        <c:ser>
          <c:idx val="0"/>
          <c:order val="0"/>
          <c:tx>
            <c:strRef>
              <c:f>'Average ride_length'!$A$3</c:f>
              <c:strCache>
                <c:ptCount val="1"/>
                <c:pt idx="0">
                  <c:v>casual</c:v>
                </c:pt>
              </c:strCache>
            </c:strRef>
          </c:tx>
          <c:spPr>
            <a:ln w="28575" cap="rnd">
              <a:solidFill>
                <a:srgbClr val="FFAEE9"/>
              </a:solidFill>
              <a:round/>
            </a:ln>
            <a:effectLst/>
          </c:spPr>
          <c:marker>
            <c:symbol val="none"/>
          </c:marker>
          <c:cat>
            <c:strRef>
              <c:f>'Average ride_length'!$A$3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'Average ride_length'!$A$3</c:f>
              <c:numCache>
                <c:formatCode>h:mm:ss</c:formatCode>
                <c:ptCount val="12"/>
                <c:pt idx="0">
                  <c:v>2.1099537037037038E-2</c:v>
                </c:pt>
                <c:pt idx="1">
                  <c:v>1.8553240740740742E-2</c:v>
                </c:pt>
                <c:pt idx="2">
                  <c:v>9.4560185185185181E-3</c:v>
                </c:pt>
                <c:pt idx="3">
                  <c:v>2.0509259259259258E-2</c:v>
                </c:pt>
                <c:pt idx="4">
                  <c:v>2.1435185185185186E-2</c:v>
                </c:pt>
                <c:pt idx="5">
                  <c:v>2.2291666666666668E-2</c:v>
                </c:pt>
                <c:pt idx="6">
                  <c:v>2.0335648148148148E-2</c:v>
                </c:pt>
                <c:pt idx="7">
                  <c:v>2.0358796296296295E-2</c:v>
                </c:pt>
                <c:pt idx="8">
                  <c:v>1.9432870370370371E-2</c:v>
                </c:pt>
                <c:pt idx="9">
                  <c:v>1.832175925925926E-2</c:v>
                </c:pt>
                <c:pt idx="10">
                  <c:v>1.4780092592592595E-2</c:v>
                </c:pt>
                <c:pt idx="11">
                  <c:v>1.5474537037037038E-2</c:v>
                </c:pt>
              </c:numCache>
            </c:numRef>
          </c:val>
          <c:smooth val="0"/>
          <c:extLst>
            <c:ext xmlns:c16="http://schemas.microsoft.com/office/drawing/2014/chart" uri="{C3380CC4-5D6E-409C-BE32-E72D297353CC}">
              <c16:uniqueId val="{00000000-5CE3-4C90-90F1-C27E911EDF76}"/>
            </c:ext>
          </c:extLst>
        </c:ser>
        <c:ser>
          <c:idx val="1"/>
          <c:order val="1"/>
          <c:tx>
            <c:strRef>
              <c:f>'Average ride_length'!$A$3</c:f>
              <c:strCache>
                <c:ptCount val="1"/>
                <c:pt idx="0">
                  <c:v>member</c:v>
                </c:pt>
              </c:strCache>
            </c:strRef>
          </c:tx>
          <c:spPr>
            <a:ln w="28575" cap="rnd">
              <a:solidFill>
                <a:srgbClr val="F94AFF"/>
              </a:solidFill>
              <a:round/>
            </a:ln>
            <a:effectLst/>
          </c:spPr>
          <c:marker>
            <c:symbol val="none"/>
          </c:marker>
          <c:cat>
            <c:strRef>
              <c:f>'Average ride_length'!$A$3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'Average ride_length'!$A$3</c:f>
              <c:numCache>
                <c:formatCode>h:mm:ss</c:formatCode>
                <c:ptCount val="12"/>
                <c:pt idx="0">
                  <c:v>8.3217592592592596E-3</c:v>
                </c:pt>
                <c:pt idx="1">
                  <c:v>7.9166666666666673E-3</c:v>
                </c:pt>
                <c:pt idx="2">
                  <c:v>8.2986111111111108E-3</c:v>
                </c:pt>
                <c:pt idx="3">
                  <c:v>7.9861111111111122E-3</c:v>
                </c:pt>
                <c:pt idx="4">
                  <c:v>9.2824074074074076E-3</c:v>
                </c:pt>
                <c:pt idx="5">
                  <c:v>9.7222222222222224E-3</c:v>
                </c:pt>
                <c:pt idx="6">
                  <c:v>9.525462962962963E-3</c:v>
                </c:pt>
                <c:pt idx="7">
                  <c:v>9.2939814814814812E-3</c:v>
                </c:pt>
                <c:pt idx="8">
                  <c:v>8.9930555555555545E-3</c:v>
                </c:pt>
                <c:pt idx="9">
                  <c:v>8.2986111111111108E-3</c:v>
                </c:pt>
                <c:pt idx="10">
                  <c:v>7.7314814814814815E-3</c:v>
                </c:pt>
                <c:pt idx="11">
                  <c:v>7.3726851851851861E-3</c:v>
                </c:pt>
              </c:numCache>
            </c:numRef>
          </c:val>
          <c:smooth val="0"/>
          <c:extLst>
            <c:ext xmlns:c16="http://schemas.microsoft.com/office/drawing/2014/chart" uri="{C3380CC4-5D6E-409C-BE32-E72D297353CC}">
              <c16:uniqueId val="{00000001-5CE3-4C90-90F1-C27E911EDF76}"/>
            </c:ext>
          </c:extLst>
        </c:ser>
        <c:dLbls>
          <c:showLegendKey val="0"/>
          <c:showVal val="0"/>
          <c:showCatName val="0"/>
          <c:showSerName val="0"/>
          <c:showPercent val="0"/>
          <c:showBubbleSize val="0"/>
        </c:dLbls>
        <c:smooth val="0"/>
        <c:axId val="1209699824"/>
        <c:axId val="1209713136"/>
      </c:lineChart>
      <c:catAx>
        <c:axId val="1209699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713136"/>
        <c:crosses val="autoZero"/>
        <c:auto val="1"/>
        <c:lblAlgn val="ctr"/>
        <c:lblOffset val="100"/>
        <c:noMultiLvlLbl val="0"/>
      </c:catAx>
      <c:valAx>
        <c:axId val="1209713136"/>
        <c:scaling>
          <c:orientation val="minMax"/>
        </c:scaling>
        <c:delete val="0"/>
        <c:axPos val="l"/>
        <c:majorGridlines>
          <c:spPr>
            <a:ln w="9525" cap="flat" cmpd="sng" algn="ctr">
              <a:solidFill>
                <a:schemeClr val="tx1">
                  <a:lumMod val="15000"/>
                  <a:lumOff val="85000"/>
                </a:schemeClr>
              </a:solidFill>
              <a:round/>
            </a:ln>
            <a:effectLst/>
          </c:spPr>
        </c:majorGridlines>
        <c:numFmt formatCode="h:mm:ss"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699824"/>
        <c:crosses val="autoZero"/>
        <c:crossBetween val="between"/>
      </c:valAx>
      <c:spPr>
        <a:noFill/>
        <a:ln>
          <a:noFill/>
        </a:ln>
        <a:effectLst/>
      </c:spPr>
    </c:plotArea>
    <c:legend>
      <c:legendPos val="r"/>
      <c:layout>
        <c:manualLayout>
          <c:xMode val="edge"/>
          <c:yMode val="edge"/>
          <c:x val="0.84738873751135335"/>
          <c:y val="0.47345698211839943"/>
          <c:w val="0.13444595821980018"/>
          <c:h val="0.1437992808071547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 Bike share user engagement analysis and Visualization.xlsx]Annual mem. count!PivotTable4</c:name>
    <c:fmtId val="5"/>
  </c:pivotSource>
  <c:chart>
    <c:title>
      <c:tx>
        <c:strRef>
          <c:f>'Annual mem. count'!$B$3</c:f>
          <c:strCache>
            <c:ptCount val="1"/>
            <c:pt idx="0">
              <c:v>Annual membership count comparison</c:v>
            </c:pt>
          </c:strCache>
        </c:strRef>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rgbClr val="F94AFF"/>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FFAEE9"/>
          </a:solidFill>
          <a:ln>
            <a:solidFill>
              <a:srgbClr val="FFAEE9"/>
            </a:solidFill>
          </a:ln>
          <a:effectLst>
            <a:outerShdw blurRad="317500" algn="ctr" rotWithShape="0">
              <a:prstClr val="black">
                <a:alpha val="25000"/>
              </a:prstClr>
            </a:outerShdw>
          </a:effectLst>
        </c:spPr>
      </c:pivotFmt>
      <c:pivotFmt>
        <c:idx val="2"/>
        <c:spPr>
          <a:solidFill>
            <a:srgbClr val="F94AFF"/>
          </a:solidFill>
          <a:ln>
            <a:solidFill>
              <a:srgbClr val="F94AFF"/>
            </a:solidFill>
          </a:ln>
          <a:effectLst>
            <a:outerShdw blurRad="317500" algn="ctr" rotWithShape="0">
              <a:prstClr val="black">
                <a:alpha val="25000"/>
              </a:prstClr>
            </a:outerShdw>
          </a:effectLst>
        </c:spPr>
      </c:pivotFmt>
    </c:pivotFmts>
    <c:plotArea>
      <c:layout/>
      <c:doughnutChart>
        <c:varyColors val="1"/>
        <c:ser>
          <c:idx val="0"/>
          <c:order val="0"/>
          <c:tx>
            <c:strRef>
              <c:f>'Annual mem. count'!$B$3</c:f>
              <c:strCache>
                <c:ptCount val="1"/>
                <c:pt idx="0">
                  <c:v>Total</c:v>
                </c:pt>
              </c:strCache>
            </c:strRef>
          </c:tx>
          <c:spPr>
            <a:solidFill>
              <a:srgbClr val="F94AFF"/>
            </a:solidFill>
          </c:spPr>
          <c:dPt>
            <c:idx val="0"/>
            <c:bubble3D val="0"/>
            <c:spPr>
              <a:solidFill>
                <a:srgbClr val="FFAEE9"/>
              </a:solidFill>
              <a:ln>
                <a:solidFill>
                  <a:srgbClr val="FFAEE9"/>
                </a:solidFill>
              </a:ln>
              <a:effectLst>
                <a:outerShdw blurRad="317500" algn="ctr" rotWithShape="0">
                  <a:prstClr val="black">
                    <a:alpha val="25000"/>
                  </a:prstClr>
                </a:outerShdw>
              </a:effectLst>
            </c:spPr>
            <c:extLst>
              <c:ext xmlns:c16="http://schemas.microsoft.com/office/drawing/2014/chart" uri="{C3380CC4-5D6E-409C-BE32-E72D297353CC}">
                <c16:uniqueId val="{00000002-0115-491E-993B-E6D8E4A6EB71}"/>
              </c:ext>
            </c:extLst>
          </c:dPt>
          <c:dPt>
            <c:idx val="1"/>
            <c:bubble3D val="0"/>
            <c:spPr>
              <a:solidFill>
                <a:srgbClr val="F94AFF"/>
              </a:solidFill>
              <a:ln>
                <a:solidFill>
                  <a:srgbClr val="F94AFF"/>
                </a:solidFill>
              </a:ln>
              <a:effectLst>
                <a:outerShdw blurRad="317500" algn="ctr" rotWithShape="0">
                  <a:prstClr val="black">
                    <a:alpha val="25000"/>
                  </a:prstClr>
                </a:outerShdw>
              </a:effectLst>
            </c:spPr>
            <c:extLst>
              <c:ext xmlns:c16="http://schemas.microsoft.com/office/drawing/2014/chart" uri="{C3380CC4-5D6E-409C-BE32-E72D297353CC}">
                <c16:uniqueId val="{00000003-0115-491E-993B-E6D8E4A6EB7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'Annual mem. count'!$B$3</c:f>
              <c:strCache>
                <c:ptCount val="2"/>
                <c:pt idx="0">
                  <c:v>casual</c:v>
                </c:pt>
                <c:pt idx="1">
                  <c:v>member</c:v>
                </c:pt>
              </c:strCache>
            </c:strRef>
          </c:cat>
          <c:val>
            <c:numRef>
              <c:f>'Annual mem. count'!$B$3</c:f>
              <c:numCache>
                <c:formatCode>General</c:formatCode>
                <c:ptCount val="2"/>
                <c:pt idx="0">
                  <c:v>2122032</c:v>
                </c:pt>
                <c:pt idx="1">
                  <c:v>3346405</c:v>
                </c:pt>
              </c:numCache>
            </c:numRef>
          </c:val>
          <c:extLst>
            <c:ext xmlns:c16="http://schemas.microsoft.com/office/drawing/2014/chart" uri="{C3380CC4-5D6E-409C-BE32-E72D297353CC}">
              <c16:uniqueId val="{00000000-0115-491E-993B-E6D8E4A6EB71}"/>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layout>
        <c:manualLayout>
          <c:xMode val="edge"/>
          <c:yMode val="edge"/>
          <c:x val="0.71362073490813649"/>
          <c:y val="0.44727945465150187"/>
          <c:w val="0.12249037620297462"/>
          <c:h val="0.13773257509477979"/>
        </c:manualLayout>
      </c:layout>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 Bike share user engagement analysis and Visualization.xlsx]Membership count_month!PivotTable2</c:name>
    <c:fmtId val="6"/>
  </c:pivotSource>
  <c:chart>
    <c:title>
      <c:tx>
        <c:strRef>
          <c:f>'Membership count_month'!$A$3</c:f>
          <c:strCache>
            <c:ptCount val="1"/>
            <c:pt idx="0">
              <c:v>Membership count per month</c:v>
            </c:pt>
          </c:strCache>
        </c:strRef>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AEE9"/>
          </a:solidFill>
          <a:ln>
            <a:solidFill>
              <a:srgbClr val="FFAEE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94AFF"/>
          </a:solidFill>
          <a:ln>
            <a:solidFill>
              <a:srgbClr val="F94A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61969433657305"/>
          <c:y val="0.26530758226037193"/>
          <c:w val="0.77323871641385411"/>
          <c:h val="0.56875344981019005"/>
        </c:manualLayout>
      </c:layout>
      <c:barChart>
        <c:barDir val="col"/>
        <c:grouping val="clustered"/>
        <c:varyColors val="0"/>
        <c:ser>
          <c:idx val="0"/>
          <c:order val="0"/>
          <c:tx>
            <c:strRef>
              <c:f>'Membership count_month'!$A$3</c:f>
              <c:strCache>
                <c:ptCount val="1"/>
                <c:pt idx="0">
                  <c:v>casual</c:v>
                </c:pt>
              </c:strCache>
            </c:strRef>
          </c:tx>
          <c:spPr>
            <a:solidFill>
              <a:srgbClr val="FFAEE9"/>
            </a:solidFill>
            <a:ln>
              <a:solidFill>
                <a:srgbClr val="FFAEE9"/>
              </a:solidFill>
            </a:ln>
            <a:effectLst/>
          </c:spPr>
          <c:invertIfNegative val="0"/>
          <c:cat>
            <c:strRef>
              <c:f>'Membership count_month'!$A$3</c:f>
              <c:strCache>
                <c:ptCount val="12"/>
                <c:pt idx="0">
                  <c:v>Jul</c:v>
                </c:pt>
                <c:pt idx="1">
                  <c:v>Aug</c:v>
                </c:pt>
                <c:pt idx="2">
                  <c:v>Sep</c:v>
                </c:pt>
                <c:pt idx="3">
                  <c:v>May</c:v>
                </c:pt>
                <c:pt idx="4">
                  <c:v>Oct</c:v>
                </c:pt>
                <c:pt idx="5">
                  <c:v>Jun</c:v>
                </c:pt>
                <c:pt idx="6">
                  <c:v>Apr</c:v>
                </c:pt>
                <c:pt idx="7">
                  <c:v>Nov</c:v>
                </c:pt>
                <c:pt idx="8">
                  <c:v>Mar</c:v>
                </c:pt>
                <c:pt idx="9">
                  <c:v>Dec</c:v>
                </c:pt>
                <c:pt idx="10">
                  <c:v>Feb</c:v>
                </c:pt>
                <c:pt idx="11">
                  <c:v>Jan</c:v>
                </c:pt>
              </c:strCache>
            </c:strRef>
          </c:cat>
          <c:val>
            <c:numRef>
              <c:f>'Membership count_month'!$A$3</c:f>
              <c:numCache>
                <c:formatCode>General</c:formatCode>
                <c:ptCount val="12"/>
                <c:pt idx="0">
                  <c:v>406055</c:v>
                </c:pt>
                <c:pt idx="1">
                  <c:v>358924</c:v>
                </c:pt>
                <c:pt idx="2">
                  <c:v>296697</c:v>
                </c:pt>
                <c:pt idx="3">
                  <c:v>280415</c:v>
                </c:pt>
                <c:pt idx="4">
                  <c:v>208989</c:v>
                </c:pt>
                <c:pt idx="5">
                  <c:v>169051</c:v>
                </c:pt>
                <c:pt idx="6">
                  <c:v>126417</c:v>
                </c:pt>
                <c:pt idx="7">
                  <c:v>100772</c:v>
                </c:pt>
                <c:pt idx="8">
                  <c:v>89882</c:v>
                </c:pt>
                <c:pt idx="9">
                  <c:v>44894</c:v>
                </c:pt>
                <c:pt idx="10">
                  <c:v>21416</c:v>
                </c:pt>
                <c:pt idx="11">
                  <c:v>18520</c:v>
                </c:pt>
              </c:numCache>
            </c:numRef>
          </c:val>
          <c:extLst>
            <c:ext xmlns:c16="http://schemas.microsoft.com/office/drawing/2014/chart" uri="{C3380CC4-5D6E-409C-BE32-E72D297353CC}">
              <c16:uniqueId val="{00000000-2452-4B3B-A6C6-4B96476844A2}"/>
            </c:ext>
          </c:extLst>
        </c:ser>
        <c:ser>
          <c:idx val="1"/>
          <c:order val="1"/>
          <c:tx>
            <c:strRef>
              <c:f>'Membership count_month'!$A$3</c:f>
              <c:strCache>
                <c:ptCount val="1"/>
                <c:pt idx="0">
                  <c:v>member</c:v>
                </c:pt>
              </c:strCache>
            </c:strRef>
          </c:tx>
          <c:spPr>
            <a:solidFill>
              <a:srgbClr val="F94AFF"/>
            </a:solidFill>
            <a:ln>
              <a:solidFill>
                <a:srgbClr val="F94AFF"/>
              </a:solidFill>
            </a:ln>
            <a:effectLst/>
          </c:spPr>
          <c:invertIfNegative val="0"/>
          <c:cat>
            <c:strRef>
              <c:f>'Membership count_month'!$A$3</c:f>
              <c:strCache>
                <c:ptCount val="12"/>
                <c:pt idx="0">
                  <c:v>Jul</c:v>
                </c:pt>
                <c:pt idx="1">
                  <c:v>Aug</c:v>
                </c:pt>
                <c:pt idx="2">
                  <c:v>Sep</c:v>
                </c:pt>
                <c:pt idx="3">
                  <c:v>May</c:v>
                </c:pt>
                <c:pt idx="4">
                  <c:v>Oct</c:v>
                </c:pt>
                <c:pt idx="5">
                  <c:v>Jun</c:v>
                </c:pt>
                <c:pt idx="6">
                  <c:v>Apr</c:v>
                </c:pt>
                <c:pt idx="7">
                  <c:v>Nov</c:v>
                </c:pt>
                <c:pt idx="8">
                  <c:v>Mar</c:v>
                </c:pt>
                <c:pt idx="9">
                  <c:v>Dec</c:v>
                </c:pt>
                <c:pt idx="10">
                  <c:v>Feb</c:v>
                </c:pt>
                <c:pt idx="11">
                  <c:v>Jan</c:v>
                </c:pt>
              </c:strCache>
            </c:strRef>
          </c:cat>
          <c:val>
            <c:numRef>
              <c:f>'Membership count_month'!$A$3</c:f>
              <c:numCache>
                <c:formatCode>General</c:formatCode>
                <c:ptCount val="12"/>
                <c:pt idx="0">
                  <c:v>417433</c:v>
                </c:pt>
                <c:pt idx="1">
                  <c:v>427008</c:v>
                </c:pt>
                <c:pt idx="2">
                  <c:v>404642</c:v>
                </c:pt>
                <c:pt idx="3">
                  <c:v>354443</c:v>
                </c:pt>
                <c:pt idx="4">
                  <c:v>349696</c:v>
                </c:pt>
                <c:pt idx="5">
                  <c:v>400153</c:v>
                </c:pt>
                <c:pt idx="6">
                  <c:v>244832</c:v>
                </c:pt>
                <c:pt idx="7">
                  <c:v>236963</c:v>
                </c:pt>
                <c:pt idx="8">
                  <c:v>194160</c:v>
                </c:pt>
                <c:pt idx="9">
                  <c:v>136912</c:v>
                </c:pt>
                <c:pt idx="10">
                  <c:v>94913</c:v>
                </c:pt>
                <c:pt idx="11">
                  <c:v>85250</c:v>
                </c:pt>
              </c:numCache>
            </c:numRef>
          </c:val>
          <c:extLst>
            <c:ext xmlns:c16="http://schemas.microsoft.com/office/drawing/2014/chart" uri="{C3380CC4-5D6E-409C-BE32-E72D297353CC}">
              <c16:uniqueId val="{00000001-2452-4B3B-A6C6-4B96476844A2}"/>
            </c:ext>
          </c:extLst>
        </c:ser>
        <c:dLbls>
          <c:showLegendKey val="0"/>
          <c:showVal val="0"/>
          <c:showCatName val="0"/>
          <c:showSerName val="0"/>
          <c:showPercent val="0"/>
          <c:showBubbleSize val="0"/>
        </c:dLbls>
        <c:gapWidth val="219"/>
        <c:overlap val="-13"/>
        <c:axId val="1209703984"/>
        <c:axId val="1209702736"/>
      </c:barChart>
      <c:catAx>
        <c:axId val="1209703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702736"/>
        <c:crosses val="autoZero"/>
        <c:auto val="1"/>
        <c:lblAlgn val="ctr"/>
        <c:lblOffset val="100"/>
        <c:noMultiLvlLbl val="0"/>
      </c:catAx>
      <c:valAx>
        <c:axId val="1209702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7039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[Cyclistic Bike share user engagement analysis and Visualization.xlsx]Average ride length per weekday!PivotTable3</c:name>
    <c:fmtId val="2"/>
  </c:pivotSource>
  <c:chart>
    <c:title>
      <c:tx>
        <c:strRef>
          <c:f>'Average ride length per weekday'!$A$3</c:f>
          <c:strCache>
            <c:ptCount val="1"/>
            <c:pt idx="0">
              <c:v>Average Ride_length per weekday</c:v>
            </c:pt>
          </c:strCache>
        </c:strRef>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AEE9"/>
          </a:solidFill>
          <a:ln>
            <a:solidFill>
              <a:srgbClr val="FFAEE9"/>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94AFF"/>
          </a:solidFill>
          <a:ln>
            <a:solidFill>
              <a:srgbClr val="F94A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8916666666666668E-2"/>
          <c:y val="0.17171296296296296"/>
          <c:w val="0.86972222222222217"/>
          <c:h val="0.72088764946048411"/>
        </c:manualLayout>
      </c:layout>
      <c:barChart>
        <c:barDir val="bar"/>
        <c:grouping val="clustered"/>
        <c:varyColors val="0"/>
        <c:ser>
          <c:idx val="0"/>
          <c:order val="0"/>
          <c:tx>
            <c:strRef>
              <c:f>'Average ride length per weekday'!$A$3</c:f>
              <c:strCache>
                <c:ptCount val="1"/>
                <c:pt idx="0">
                  <c:v>casual</c:v>
                </c:pt>
              </c:strCache>
            </c:strRef>
          </c:tx>
          <c:spPr>
            <a:solidFill>
              <a:srgbClr val="FFAEE9"/>
            </a:solidFill>
            <a:ln>
              <a:solidFill>
                <a:srgbClr val="FFAEE9"/>
              </a:solidFill>
            </a:ln>
            <a:effectLst/>
          </c:spPr>
          <c:invertIfNegative val="0"/>
          <c:cat>
            <c:strRef>
              <c:f>'Average ride length per weekday'!$A$3</c:f>
              <c:strCache>
                <c:ptCount val="6"/>
                <c:pt idx="0">
                  <c:v>6</c:v>
                </c:pt>
                <c:pt idx="1">
                  <c:v>3</c:v>
                </c:pt>
                <c:pt idx="2">
                  <c:v>4</c:v>
                </c:pt>
                <c:pt idx="3">
                  <c:v>2</c:v>
                </c:pt>
                <c:pt idx="4">
                  <c:v>5</c:v>
                </c:pt>
                <c:pt idx="5">
                  <c:v>7</c:v>
                </c:pt>
              </c:strCache>
            </c:strRef>
          </c:cat>
          <c:val>
            <c:numRef>
              <c:f>'Average ride length per weekday'!$A$3</c:f>
              <c:numCache>
                <c:formatCode>h:mm:ss</c:formatCode>
                <c:ptCount val="6"/>
                <c:pt idx="0">
                  <c:v>1.9432870370370371E-2</c:v>
                </c:pt>
                <c:pt idx="1">
                  <c:v>2.0358796296296295E-2</c:v>
                </c:pt>
                <c:pt idx="2">
                  <c:v>2.4236111111111111E-2</c:v>
                </c:pt>
                <c:pt idx="3">
                  <c:v>3.9988425925925927E-2</c:v>
                </c:pt>
                <c:pt idx="4">
                  <c:v>5.8865740740740746E-2</c:v>
                </c:pt>
                <c:pt idx="5">
                  <c:v>5.9166666666666659E-2</c:v>
                </c:pt>
              </c:numCache>
            </c:numRef>
          </c:val>
          <c:extLst>
            <c:ext xmlns:c16="http://schemas.microsoft.com/office/drawing/2014/chart" uri="{C3380CC4-5D6E-409C-BE32-E72D297353CC}">
              <c16:uniqueId val="{00000000-5089-44EA-9C5F-2A263B998A09}"/>
            </c:ext>
          </c:extLst>
        </c:ser>
        <c:ser>
          <c:idx val="1"/>
          <c:order val="1"/>
          <c:tx>
            <c:strRef>
              <c:f>'Average ride length per weekday'!$A$3</c:f>
              <c:strCache>
                <c:ptCount val="1"/>
                <c:pt idx="0">
                  <c:v>member</c:v>
                </c:pt>
              </c:strCache>
            </c:strRef>
          </c:tx>
          <c:spPr>
            <a:solidFill>
              <a:srgbClr val="F94AFF"/>
            </a:solidFill>
            <a:ln>
              <a:solidFill>
                <a:srgbClr val="F94AFF"/>
              </a:solidFill>
            </a:ln>
            <a:effectLst/>
          </c:spPr>
          <c:invertIfNegative val="0"/>
          <c:cat>
            <c:strRef>
              <c:f>'Average ride length per weekday'!$A$3</c:f>
              <c:strCache>
                <c:ptCount val="6"/>
                <c:pt idx="0">
                  <c:v>6</c:v>
                </c:pt>
                <c:pt idx="1">
                  <c:v>3</c:v>
                </c:pt>
                <c:pt idx="2">
                  <c:v>4</c:v>
                </c:pt>
                <c:pt idx="3">
                  <c:v>2</c:v>
                </c:pt>
                <c:pt idx="4">
                  <c:v>5</c:v>
                </c:pt>
                <c:pt idx="5">
                  <c:v>7</c:v>
                </c:pt>
              </c:strCache>
            </c:strRef>
          </c:cat>
          <c:val>
            <c:numRef>
              <c:f>'Average ride length per weekday'!$A$3</c:f>
              <c:numCache>
                <c:formatCode>h:mm:ss</c:formatCode>
                <c:ptCount val="6"/>
                <c:pt idx="0">
                  <c:v>8.9930555555555545E-3</c:v>
                </c:pt>
                <c:pt idx="1">
                  <c:v>9.2939814814814812E-3</c:v>
                </c:pt>
                <c:pt idx="2">
                  <c:v>1.6030092592592592E-2</c:v>
                </c:pt>
                <c:pt idx="3">
                  <c:v>1.7199074074074075E-2</c:v>
                </c:pt>
                <c:pt idx="4">
                  <c:v>2.5416666666666671E-2</c:v>
                </c:pt>
                <c:pt idx="5">
                  <c:v>2.5810185185185186E-2</c:v>
                </c:pt>
              </c:numCache>
            </c:numRef>
          </c:val>
          <c:extLst>
            <c:ext xmlns:c16="http://schemas.microsoft.com/office/drawing/2014/chart" uri="{C3380CC4-5D6E-409C-BE32-E72D297353CC}">
              <c16:uniqueId val="{00000001-5089-44EA-9C5F-2A263B998A09}"/>
            </c:ext>
          </c:extLst>
        </c:ser>
        <c:dLbls>
          <c:showLegendKey val="0"/>
          <c:showVal val="0"/>
          <c:showCatName val="0"/>
          <c:showSerName val="0"/>
          <c:showPercent val="0"/>
          <c:showBubbleSize val="0"/>
        </c:dLbls>
        <c:gapWidth val="182"/>
        <c:axId val="1209711472"/>
        <c:axId val="1209693584"/>
      </c:barChart>
      <c:catAx>
        <c:axId val="1209711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693584"/>
        <c:crosses val="autoZero"/>
        <c:auto val="1"/>
        <c:lblAlgn val="ctr"/>
        <c:lblOffset val="100"/>
        <c:noMultiLvlLbl val="0"/>
      </c:catAx>
      <c:valAx>
        <c:axId val="1209693584"/>
        <c:scaling>
          <c:orientation val="minMax"/>
        </c:scaling>
        <c:delete val="0"/>
        <c:axPos val="b"/>
        <c:majorGridlines>
          <c:spPr>
            <a:ln w="9525" cap="flat" cmpd="sng" algn="ctr">
              <a:solidFill>
                <a:schemeClr val="tx1">
                  <a:lumMod val="15000"/>
                  <a:lumOff val="85000"/>
                </a:schemeClr>
              </a:solidFill>
              <a:round/>
            </a:ln>
            <a:effectLst/>
          </c:spPr>
        </c:majorGridlines>
        <c:numFmt formatCode="h:mm:ss"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97114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svg"/><Relationship Id="rId3" Type="http://schemas.openxmlformats.org/officeDocument/2006/relationships/chart" Target="../charts/chart1.xml"/><Relationship Id="rId7" Type="http://schemas.openxmlformats.org/officeDocument/2006/relationships/image" Target="../media/image2.png"/><Relationship Id="rId2" Type="http://schemas.openxmlformats.org/officeDocument/2006/relationships/image" Target="../media/image1.png"/><Relationship Id="rId1" Type="http://schemas.microsoft.com/office/2017/06/relationships/model3d" Target="../media/model3d1.glb"/><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472440</xdr:colOff>
      <xdr:row>3</xdr:row>
      <xdr:rowOff>53340</xdr:rowOff>
    </xdr:from>
    <xdr:to>
      <xdr:col>14</xdr:col>
      <xdr:colOff>91440</xdr:colOff>
      <xdr:row>50</xdr:row>
      <xdr:rowOff>68580</xdr:rowOff>
    </xdr:to>
    <xdr:sp macro="" textlink="">
      <xdr:nvSpPr>
        <xdr:cNvPr id="18" name="Rectangle 17">
          <a:extLst>
            <a:ext uri="{FF2B5EF4-FFF2-40B4-BE49-F238E27FC236}">
              <a16:creationId xmlns:a16="http://schemas.microsoft.com/office/drawing/2014/main" id="{960B89CC-D2AF-4EB1-994C-516A7C9D1419}"/>
            </a:ext>
          </a:extLst>
        </xdr:cNvPr>
        <xdr:cNvSpPr/>
      </xdr:nvSpPr>
      <xdr:spPr>
        <a:xfrm>
          <a:off x="2301240" y="601980"/>
          <a:ext cx="6324600" cy="8610600"/>
        </a:xfrm>
        <a:prstGeom prst="rect">
          <a:avLst/>
        </a:prstGeom>
        <a:solidFill>
          <a:schemeClr val="bg1"/>
        </a:solidFill>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579120</xdr:colOff>
      <xdr:row>3</xdr:row>
      <xdr:rowOff>129540</xdr:rowOff>
    </xdr:from>
    <xdr:to>
      <xdr:col>14</xdr:col>
      <xdr:colOff>312420</xdr:colOff>
      <xdr:row>50</xdr:row>
      <xdr:rowOff>45720</xdr:rowOff>
    </xdr:to>
    <xdr:grpSp>
      <xdr:nvGrpSpPr>
        <xdr:cNvPr id="25" name="Group 24">
          <a:extLst>
            <a:ext uri="{FF2B5EF4-FFF2-40B4-BE49-F238E27FC236}">
              <a16:creationId xmlns:a16="http://schemas.microsoft.com/office/drawing/2014/main" id="{0423C27F-D317-46FD-A35C-0307097BED56}"/>
            </a:ext>
          </a:extLst>
        </xdr:cNvPr>
        <xdr:cNvGrpSpPr/>
      </xdr:nvGrpSpPr>
      <xdr:grpSpPr>
        <a:xfrm>
          <a:off x="2407920" y="678180"/>
          <a:ext cx="6438900" cy="8511540"/>
          <a:chOff x="0" y="45720"/>
          <a:chExt cx="6438900" cy="8511540"/>
        </a:xfrm>
      </xdr:grpSpPr>
      <xdr:sp macro="" textlink="">
        <xdr:nvSpPr>
          <xdr:cNvPr id="8" name="TextBox 7">
            <a:extLst>
              <a:ext uri="{FF2B5EF4-FFF2-40B4-BE49-F238E27FC236}">
                <a16:creationId xmlns:a16="http://schemas.microsoft.com/office/drawing/2014/main" id="{E2BC720B-02BD-4500-AF3A-1AB388DDD10C}"/>
              </a:ext>
            </a:extLst>
          </xdr:cNvPr>
          <xdr:cNvSpPr txBox="1"/>
        </xdr:nvSpPr>
        <xdr:spPr>
          <a:xfrm>
            <a:off x="853440" y="45720"/>
            <a:ext cx="3581400" cy="259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0">
                <a:latin typeface="Calisto MT" panose="02040603050505030304" pitchFamily="18" charset="0"/>
              </a:rPr>
              <a:t>CYCLISTIC USER ENGAGEMENT CHARTS</a:t>
            </a:r>
          </a:p>
        </xdr:txBody>
      </xdr:sp>
      <xdr:sp macro="" textlink="'Annual mem. count'!B6">
        <xdr:nvSpPr>
          <xdr:cNvPr id="14" name="TextBox 13">
            <a:extLst>
              <a:ext uri="{FF2B5EF4-FFF2-40B4-BE49-F238E27FC236}">
                <a16:creationId xmlns:a16="http://schemas.microsoft.com/office/drawing/2014/main" id="{EDF875FE-CFBE-4915-845D-87E5E40E8FD2}"/>
              </a:ext>
            </a:extLst>
          </xdr:cNvPr>
          <xdr:cNvSpPr txBox="1"/>
        </xdr:nvSpPr>
        <xdr:spPr>
          <a:xfrm>
            <a:off x="3710940" y="4130040"/>
            <a:ext cx="1272540" cy="4343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4910162-3E7B-4B43-9562-6F24BAE90492}" type="TxLink">
              <a:rPr lang="en-US" sz="1600" b="1" i="0" u="none" strike="noStrike">
                <a:solidFill>
                  <a:srgbClr val="731380"/>
                </a:solidFill>
                <a:latin typeface="Calisto MT" panose="02040603050505030304" pitchFamily="18" charset="0"/>
                <a:cs typeface="Calibri"/>
              </a:rPr>
              <a:pPr/>
              <a:t>5468437</a:t>
            </a:fld>
            <a:endParaRPr lang="en-US" sz="1600" b="1">
              <a:solidFill>
                <a:srgbClr val="731380"/>
              </a:solidFill>
              <a:latin typeface="Calisto MT" panose="02040603050505030304" pitchFamily="18" charset="0"/>
            </a:endParaRPr>
          </a:p>
        </xdr:txBody>
      </xdr:sp>
      <xdr:sp macro="" textlink="">
        <xdr:nvSpPr>
          <xdr:cNvPr id="2" name="Rectangle: Top Corners Rounded 1">
            <a:extLst>
              <a:ext uri="{FF2B5EF4-FFF2-40B4-BE49-F238E27FC236}">
                <a16:creationId xmlns:a16="http://schemas.microsoft.com/office/drawing/2014/main" id="{882558AE-216C-429D-B841-FE5AA6AD4A66}"/>
              </a:ext>
            </a:extLst>
          </xdr:cNvPr>
          <xdr:cNvSpPr/>
        </xdr:nvSpPr>
        <xdr:spPr>
          <a:xfrm rot="10800000">
            <a:off x="15240" y="6492240"/>
            <a:ext cx="6065520" cy="1905000"/>
          </a:xfrm>
          <a:prstGeom prst="round2SameRect">
            <a:avLst>
              <a:gd name="adj1" fmla="val 12195"/>
              <a:gd name="adj2" fmla="val 0"/>
            </a:avLst>
          </a:prstGeom>
          <a:noFill/>
          <a:ln w="3175">
            <a:solidFill>
              <a:srgbClr val="E0B6F8"/>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Rectangle: Top Corners Rounded 4">
            <a:extLst>
              <a:ext uri="{FF2B5EF4-FFF2-40B4-BE49-F238E27FC236}">
                <a16:creationId xmlns:a16="http://schemas.microsoft.com/office/drawing/2014/main" id="{9926431A-2419-4E8A-8003-CA55E409CD35}"/>
              </a:ext>
            </a:extLst>
          </xdr:cNvPr>
          <xdr:cNvSpPr/>
        </xdr:nvSpPr>
        <xdr:spPr>
          <a:xfrm rot="10800000">
            <a:off x="0" y="68580"/>
            <a:ext cx="6088380" cy="0"/>
          </a:xfrm>
          <a:prstGeom prst="round2Same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mc:Choice xmlns:am3d="http://schemas.microsoft.com/office/drawing/2017/model3d" Requires="am3d">
          <xdr:graphicFrame macro="">
            <xdr:nvGraphicFramePr>
              <xdr:cNvPr id="9" name="3D Model 8" descr="Bicycle">
                <a:extLst>
                  <a:ext uri="{FF2B5EF4-FFF2-40B4-BE49-F238E27FC236}">
                    <a16:creationId xmlns:a16="http://schemas.microsoft.com/office/drawing/2014/main" id="{3CA3C8F0-F0A8-477A-8777-5E76625FB575}"/>
                  </a:ext>
                </a:extLst>
              </xdr:cNvPr>
              <xdr:cNvGraphicFramePr>
                <a:graphicFrameLocks noChangeAspect="1"/>
              </xdr:cNvGraphicFramePr>
            </xdr:nvGraphicFramePr>
            <xdr:xfrm>
              <a:off x="116925" y="79180"/>
              <a:ext cx="589525" cy="378020"/>
            </xdr:xfrm>
            <a:graphic>
              <a:graphicData uri="http://schemas.microsoft.com/office/drawing/2017/model3d">
                <am3d:model3d xmlns:r="http://schemas.openxmlformats.org/officeDocument/2006/relationships" r:embed="rId1">
                  <am3d:spPr>
                    <a:xfrm>
                      <a:off x="0" y="0"/>
                      <a:ext cx="589525" cy="378020"/>
                    </a:xfrm>
                    <a:prstGeom prst="rect">
                      <a:avLst/>
                    </a:prstGeom>
                  </am3d:spPr>
                  <am3d:camera>
                    <am3d:pos x="0" y="0" z="56222182"/>
                    <am3d:up dx="0" dy="36000000" dz="0"/>
                    <am3d:lookAt x="0" y="0" z="0"/>
                    <am3d:perspective fov="2700000"/>
                  </am3d:camera>
                  <am3d:trans>
                    <am3d:meterPerModelUnit n="1919265" d="1000000"/>
                    <am3d:preTrans dx="0" dy="-10663436" dz="-369062"/>
                    <am3d:scale>
                      <am3d:sx n="1000000" d="1000000"/>
                      <am3d:sy n="1000000" d="1000000"/>
                      <am3d:sz n="1000000" d="1000000"/>
                    </am3d:scale>
                    <am3d:rot ax="10417291" ay="4748053" az="10424098"/>
                    <am3d:postTrans dx="0" dy="0" dz="0"/>
                  </am3d:trans>
                  <am3d:raster rName="Office3DRenderer" rVer="16.0.8326">
                    <am3d:blip r:embed="rId2"/>
                  </am3d:raster>
                  <am3d:objViewport viewportSz="695740"/>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9" name="3D Model 8" descr="Bicycle">
                <a:extLst>
                  <a:ext uri="{FF2B5EF4-FFF2-40B4-BE49-F238E27FC236}">
                    <a16:creationId xmlns:a16="http://schemas.microsoft.com/office/drawing/2014/main" id="{3CA3C8F0-F0A8-477A-8777-5E76625FB575}"/>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2524845" y="711640"/>
                <a:ext cx="589525" cy="378020"/>
              </a:xfrm>
              <a:prstGeom prst="rect">
                <a:avLst/>
              </a:prstGeom>
            </xdr:spPr>
          </xdr:pic>
        </mc:Fallback>
      </mc:AlternateContent>
      <xdr:graphicFrame macro="">
        <xdr:nvGraphicFramePr>
          <xdr:cNvPr id="10" name="Chart 9">
            <a:extLst>
              <a:ext uri="{FF2B5EF4-FFF2-40B4-BE49-F238E27FC236}">
                <a16:creationId xmlns:a16="http://schemas.microsoft.com/office/drawing/2014/main" id="{C4B02DAB-84FD-4FDB-B07E-63241ABBB726}"/>
              </a:ext>
            </a:extLst>
          </xdr:cNvPr>
          <xdr:cNvGraphicFramePr>
            <a:graphicFrameLocks/>
          </xdr:cNvGraphicFramePr>
        </xdr:nvGraphicFramePr>
        <xdr:xfrm>
          <a:off x="0" y="6537960"/>
          <a:ext cx="6080760" cy="1828800"/>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11" name="Chart 10">
            <a:extLst>
              <a:ext uri="{FF2B5EF4-FFF2-40B4-BE49-F238E27FC236}">
                <a16:creationId xmlns:a16="http://schemas.microsoft.com/office/drawing/2014/main" id="{E7977F0E-7294-44C8-912C-40452F7E0CFB}"/>
              </a:ext>
            </a:extLst>
          </xdr:cNvPr>
          <xdr:cNvGraphicFramePr>
            <a:graphicFrameLocks/>
          </xdr:cNvGraphicFramePr>
        </xdr:nvGraphicFramePr>
        <xdr:xfrm>
          <a:off x="0" y="739140"/>
          <a:ext cx="6103620" cy="2484120"/>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4" name="Rectangle: Top Corners Rounded 3">
            <a:extLst>
              <a:ext uri="{FF2B5EF4-FFF2-40B4-BE49-F238E27FC236}">
                <a16:creationId xmlns:a16="http://schemas.microsoft.com/office/drawing/2014/main" id="{84E626C6-04AD-472E-8645-719AD5E05402}"/>
              </a:ext>
            </a:extLst>
          </xdr:cNvPr>
          <xdr:cNvSpPr/>
        </xdr:nvSpPr>
        <xdr:spPr>
          <a:xfrm rot="10800000">
            <a:off x="22860" y="830580"/>
            <a:ext cx="6065520" cy="2263140"/>
          </a:xfrm>
          <a:prstGeom prst="round2SameRect">
            <a:avLst>
              <a:gd name="adj1" fmla="val 11382"/>
              <a:gd name="adj2" fmla="val 0"/>
            </a:avLst>
          </a:prstGeom>
          <a:noFill/>
          <a:ln w="3175">
            <a:solidFill>
              <a:srgbClr val="E0B6F8"/>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12" name="Chart 11">
            <a:extLst>
              <a:ext uri="{FF2B5EF4-FFF2-40B4-BE49-F238E27FC236}">
                <a16:creationId xmlns:a16="http://schemas.microsoft.com/office/drawing/2014/main" id="{5FEDFF85-2627-4D11-B5E8-8587CC56AC13}"/>
              </a:ext>
            </a:extLst>
          </xdr:cNvPr>
          <xdr:cNvGraphicFramePr>
            <a:graphicFrameLocks/>
          </xdr:cNvGraphicFramePr>
        </xdr:nvGraphicFramePr>
        <xdr:xfrm>
          <a:off x="60960" y="3093720"/>
          <a:ext cx="2453640" cy="3482340"/>
        </xdr:xfrm>
        <a:graphic>
          <a:graphicData uri="http://schemas.openxmlformats.org/drawingml/2006/chart">
            <c:chart xmlns:c="http://schemas.openxmlformats.org/drawingml/2006/chart" xmlns:r="http://schemas.openxmlformats.org/officeDocument/2006/relationships" r:id="rId5"/>
          </a:graphicData>
        </a:graphic>
      </xdr:graphicFrame>
      <xdr:sp macro="" textlink="">
        <xdr:nvSpPr>
          <xdr:cNvPr id="6" name="Rectangle: Top Corners Rounded 5">
            <a:extLst>
              <a:ext uri="{FF2B5EF4-FFF2-40B4-BE49-F238E27FC236}">
                <a16:creationId xmlns:a16="http://schemas.microsoft.com/office/drawing/2014/main" id="{24A235D0-D6AA-4EE0-8A95-C330102CF76D}"/>
              </a:ext>
            </a:extLst>
          </xdr:cNvPr>
          <xdr:cNvSpPr/>
        </xdr:nvSpPr>
        <xdr:spPr>
          <a:xfrm rot="10800000">
            <a:off x="22860" y="3154680"/>
            <a:ext cx="6057900" cy="3276600"/>
          </a:xfrm>
          <a:prstGeom prst="round2SameRect">
            <a:avLst>
              <a:gd name="adj1" fmla="val 5556"/>
              <a:gd name="adj2" fmla="val 0"/>
            </a:avLst>
          </a:prstGeom>
          <a:noFill/>
          <a:ln w="3175">
            <a:solidFill>
              <a:srgbClr val="E0B6F8"/>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13" name="Chart 12">
            <a:extLst>
              <a:ext uri="{FF2B5EF4-FFF2-40B4-BE49-F238E27FC236}">
                <a16:creationId xmlns:a16="http://schemas.microsoft.com/office/drawing/2014/main" id="{980E8458-44DA-456D-BF64-04E0239E4713}"/>
              </a:ext>
            </a:extLst>
          </xdr:cNvPr>
          <xdr:cNvGraphicFramePr>
            <a:graphicFrameLocks/>
          </xdr:cNvGraphicFramePr>
        </xdr:nvGraphicFramePr>
        <xdr:xfrm>
          <a:off x="1844040" y="2956560"/>
          <a:ext cx="4594860" cy="2346960"/>
        </xdr:xfrm>
        <a:graphic>
          <a:graphicData uri="http://schemas.openxmlformats.org/drawingml/2006/chart">
            <c:chart xmlns:c="http://schemas.openxmlformats.org/drawingml/2006/chart" xmlns:r="http://schemas.openxmlformats.org/officeDocument/2006/relationships" r:id="rId6"/>
          </a:graphicData>
        </a:graphic>
      </xdr:graphicFrame>
      <xdr:grpSp>
        <xdr:nvGrpSpPr>
          <xdr:cNvPr id="22" name="Group 21">
            <a:extLst>
              <a:ext uri="{FF2B5EF4-FFF2-40B4-BE49-F238E27FC236}">
                <a16:creationId xmlns:a16="http://schemas.microsoft.com/office/drawing/2014/main" id="{00CBBAFE-A158-4841-8849-67F53FD8A7A3}"/>
              </a:ext>
            </a:extLst>
          </xdr:cNvPr>
          <xdr:cNvGrpSpPr/>
        </xdr:nvGrpSpPr>
        <xdr:grpSpPr>
          <a:xfrm>
            <a:off x="4838700" y="160020"/>
            <a:ext cx="1257300" cy="464820"/>
            <a:chOff x="3314700" y="281940"/>
            <a:chExt cx="1257300" cy="464820"/>
          </a:xfrm>
        </xdr:grpSpPr>
        <xdr:sp macro="" textlink="">
          <xdr:nvSpPr>
            <xdr:cNvPr id="19" name="TextBox 18">
              <a:extLst>
                <a:ext uri="{FF2B5EF4-FFF2-40B4-BE49-F238E27FC236}">
                  <a16:creationId xmlns:a16="http://schemas.microsoft.com/office/drawing/2014/main" id="{A10AB3C4-E73F-4590-904E-87B6009FC8A6}"/>
                </a:ext>
              </a:extLst>
            </xdr:cNvPr>
            <xdr:cNvSpPr txBox="1"/>
          </xdr:nvSpPr>
          <xdr:spPr>
            <a:xfrm>
              <a:off x="3368040" y="281940"/>
              <a:ext cx="1104900" cy="2057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700" b="1" baseline="0">
                  <a:solidFill>
                    <a:srgbClr val="751482"/>
                  </a:solidFill>
                </a:rPr>
                <a:t>   Yearly max ride length</a:t>
              </a:r>
            </a:p>
            <a:p>
              <a:endParaRPr lang="en-US" sz="700" b="1">
                <a:solidFill>
                  <a:srgbClr val="751482"/>
                </a:solidFill>
              </a:endParaRPr>
            </a:p>
          </xdr:txBody>
        </xdr:sp>
        <xdr:grpSp>
          <xdr:nvGrpSpPr>
            <xdr:cNvPr id="21" name="Group 20">
              <a:extLst>
                <a:ext uri="{FF2B5EF4-FFF2-40B4-BE49-F238E27FC236}">
                  <a16:creationId xmlns:a16="http://schemas.microsoft.com/office/drawing/2014/main" id="{81E69741-0696-4648-B374-445C051AA680}"/>
                </a:ext>
              </a:extLst>
            </xdr:cNvPr>
            <xdr:cNvGrpSpPr/>
          </xdr:nvGrpSpPr>
          <xdr:grpSpPr>
            <a:xfrm>
              <a:off x="3314700" y="312420"/>
              <a:ext cx="1257300" cy="434340"/>
              <a:chOff x="3314700" y="312420"/>
              <a:chExt cx="1257300" cy="434340"/>
            </a:xfrm>
          </xdr:grpSpPr>
          <xdr:sp macro="" textlink="Sheet8!A6">
            <xdr:nvSpPr>
              <xdr:cNvPr id="16" name="TextBox 15">
                <a:extLst>
                  <a:ext uri="{FF2B5EF4-FFF2-40B4-BE49-F238E27FC236}">
                    <a16:creationId xmlns:a16="http://schemas.microsoft.com/office/drawing/2014/main" id="{26AF928B-1CBF-4B5C-8AF2-D10A5470FF3E}"/>
                  </a:ext>
                </a:extLst>
              </xdr:cNvPr>
              <xdr:cNvSpPr txBox="1"/>
            </xdr:nvSpPr>
            <xdr:spPr>
              <a:xfrm>
                <a:off x="3436620" y="419100"/>
                <a:ext cx="1135380" cy="29718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6253789-77D2-4C0E-BC4E-3383BBFA952D}" type="TxLink">
                  <a:rPr lang="en-US" sz="1800" b="0" i="0" u="none" strike="noStrike">
                    <a:solidFill>
                      <a:srgbClr val="751482"/>
                    </a:solidFill>
                    <a:latin typeface="Calibri"/>
                    <a:cs typeface="Calibri"/>
                  </a:rPr>
                  <a:pPr/>
                  <a:t>1:59:54</a:t>
                </a:fld>
                <a:endParaRPr lang="en-US" sz="1800">
                  <a:solidFill>
                    <a:srgbClr val="751482"/>
                  </a:solidFill>
                </a:endParaRPr>
              </a:p>
            </xdr:txBody>
          </xdr:sp>
          <xdr:sp macro="" textlink="">
            <xdr:nvSpPr>
              <xdr:cNvPr id="7" name="Rectangle: Diagonal Corners Rounded 6">
                <a:extLst>
                  <a:ext uri="{FF2B5EF4-FFF2-40B4-BE49-F238E27FC236}">
                    <a16:creationId xmlns:a16="http://schemas.microsoft.com/office/drawing/2014/main" id="{A6BB11E8-A05B-4113-9364-4A7941839C0D}"/>
                  </a:ext>
                </a:extLst>
              </xdr:cNvPr>
              <xdr:cNvSpPr/>
            </xdr:nvSpPr>
            <xdr:spPr>
              <a:xfrm>
                <a:off x="3314700" y="312420"/>
                <a:ext cx="1226820" cy="434340"/>
              </a:xfrm>
              <a:prstGeom prst="round2DiagRect">
                <a:avLst/>
              </a:prstGeom>
              <a:noFill/>
              <a:ln>
                <a:solidFill>
                  <a:srgbClr val="E0B6F8"/>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pic>
        <xdr:nvPicPr>
          <xdr:cNvPr id="20" name="Graphic 19" descr="Business Growth with solid fill">
            <a:extLst>
              <a:ext uri="{FF2B5EF4-FFF2-40B4-BE49-F238E27FC236}">
                <a16:creationId xmlns:a16="http://schemas.microsoft.com/office/drawing/2014/main" id="{FB171D6D-6662-4927-85EE-73A391E5EBB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3726180" y="3916680"/>
            <a:ext cx="327660" cy="327660"/>
          </a:xfrm>
          <a:prstGeom prst="rect">
            <a:avLst/>
          </a:prstGeom>
        </xdr:spPr>
      </xdr:pic>
      <mc:AlternateContent xmlns:mc="http://schemas.openxmlformats.org/markup-compatibility/2006" xmlns:a14="http://schemas.microsoft.com/office/drawing/2010/main">
        <mc:Choice Requires="a14">
          <xdr:graphicFrame macro="">
            <xdr:nvGraphicFramePr>
              <xdr:cNvPr id="23" name="YEAR">
                <a:extLst>
                  <a:ext uri="{FF2B5EF4-FFF2-40B4-BE49-F238E27FC236}">
                    <a16:creationId xmlns:a16="http://schemas.microsoft.com/office/drawing/2014/main" id="{291F30EC-5EE9-4BC2-8AF1-10665A9221FC}"/>
                  </a:ext>
                </a:extLst>
              </xdr:cNvPr>
              <xdr:cNvGraphicFramePr/>
            </xdr:nvGraphicFramePr>
            <xdr:xfrm>
              <a:off x="0" y="441960"/>
              <a:ext cx="2468880" cy="35052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2407920" y="1074420"/>
                <a:ext cx="2468880" cy="3505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24" name="membership">
                <a:extLst>
                  <a:ext uri="{FF2B5EF4-FFF2-40B4-BE49-F238E27FC236}">
                    <a16:creationId xmlns:a16="http://schemas.microsoft.com/office/drawing/2014/main" id="{151BF7D9-05D9-4E3F-991B-F846D91BC24B}"/>
                  </a:ext>
                </a:extLst>
              </xdr:cNvPr>
              <xdr:cNvGraphicFramePr/>
            </xdr:nvGraphicFramePr>
            <xdr:xfrm>
              <a:off x="2491740" y="441960"/>
              <a:ext cx="1828800" cy="358140"/>
            </xdr:xfrm>
            <a:graphic>
              <a:graphicData uri="http://schemas.microsoft.com/office/drawing/2010/slicer">
                <sle:slicer xmlns:sle="http://schemas.microsoft.com/office/drawing/2010/slicer" name="membership"/>
              </a:graphicData>
            </a:graphic>
          </xdr:graphicFrame>
        </mc:Choice>
        <mc:Fallback xmlns="">
          <xdr:sp macro="" textlink="">
            <xdr:nvSpPr>
              <xdr:cNvPr id="0" name=""/>
              <xdr:cNvSpPr>
                <a:spLocks noTextEdit="1"/>
              </xdr:cNvSpPr>
            </xdr:nvSpPr>
            <xdr:spPr>
              <a:xfrm>
                <a:off x="4899660" y="1074420"/>
                <a:ext cx="1828800" cy="3581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sp macro="" textlink="">
        <xdr:nvSpPr>
          <xdr:cNvPr id="3" name="Rectangle 2">
            <a:extLst>
              <a:ext uri="{FF2B5EF4-FFF2-40B4-BE49-F238E27FC236}">
                <a16:creationId xmlns:a16="http://schemas.microsoft.com/office/drawing/2014/main" id="{6D0331FB-C4AF-4B57-A7AB-1084AE50FD09}"/>
              </a:ext>
            </a:extLst>
          </xdr:cNvPr>
          <xdr:cNvSpPr/>
        </xdr:nvSpPr>
        <xdr:spPr>
          <a:xfrm>
            <a:off x="121920" y="510540"/>
            <a:ext cx="4152900" cy="251460"/>
          </a:xfrm>
          <a:prstGeom prst="rect">
            <a:avLst/>
          </a:prstGeom>
          <a:noFill/>
          <a:ln w="3175">
            <a:solidFill>
              <a:srgbClr val="E0B6F8"/>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 name="TextBox 25">
            <a:extLst>
              <a:ext uri="{FF2B5EF4-FFF2-40B4-BE49-F238E27FC236}">
                <a16:creationId xmlns:a16="http://schemas.microsoft.com/office/drawing/2014/main" id="{B79352B1-72E2-467F-AD44-96B6E45FCC14}"/>
              </a:ext>
            </a:extLst>
          </xdr:cNvPr>
          <xdr:cNvSpPr txBox="1"/>
        </xdr:nvSpPr>
        <xdr:spPr>
          <a:xfrm>
            <a:off x="2453640" y="5067300"/>
            <a:ext cx="3611880" cy="1386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just"/>
            <a:r>
              <a:rPr lang="en-US" sz="1000"/>
              <a:t>The charts</a:t>
            </a:r>
            <a:r>
              <a:rPr lang="en-US" sz="1000" baseline="0"/>
              <a:t> show that subscribed members are almost two times larger than the casual members and this reveals that the customer retention capacity of cyclistic is quite okay. However, the attributes of casual riders shows that the casual riders use the bikes for a longer period of time compared to the susbscribed members. If they are encouraged to subscribe, Cyclistic growth will be tremendous. Weekday 7 has the highest customer turnout overtime.</a:t>
            </a:r>
          </a:p>
          <a:p>
            <a:endParaRPr lang="en-US" sz="1000"/>
          </a:p>
        </xdr:txBody>
      </xdr:sp>
      <xdr:sp macro="" textlink="">
        <xdr:nvSpPr>
          <xdr:cNvPr id="17" name="TextBox 16">
            <a:extLst>
              <a:ext uri="{FF2B5EF4-FFF2-40B4-BE49-F238E27FC236}">
                <a16:creationId xmlns:a16="http://schemas.microsoft.com/office/drawing/2014/main" id="{A315651F-D489-467C-9E0B-72B4A9F315F2}"/>
              </a:ext>
            </a:extLst>
          </xdr:cNvPr>
          <xdr:cNvSpPr txBox="1"/>
        </xdr:nvSpPr>
        <xdr:spPr>
          <a:xfrm>
            <a:off x="4381500" y="8374380"/>
            <a:ext cx="1699260" cy="1828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latin typeface="Monotype Corsiva" panose="03010101010201010101" pitchFamily="66" charset="0"/>
              </a:rPr>
              <a:t>Ilesanmi Kayode 2022</a:t>
            </a:r>
          </a:p>
          <a:p>
            <a:endParaRPr lang="en-US" sz="1100">
              <a:latin typeface="Monotype Corsiva" panose="03010101010201010101" pitchFamily="66" charset="0"/>
            </a:endParaRP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182880</xdr:colOff>
      <xdr:row>5</xdr:row>
      <xdr:rowOff>0</xdr:rowOff>
    </xdr:from>
    <xdr:to>
      <xdr:col>13</xdr:col>
      <xdr:colOff>289560</xdr:colOff>
      <xdr:row>15</xdr:row>
      <xdr:rowOff>3810</xdr:rowOff>
    </xdr:to>
    <xdr:graphicFrame macro="">
      <xdr:nvGraphicFramePr>
        <xdr:cNvPr id="2" name="Chart 1">
          <a:extLst>
            <a:ext uri="{FF2B5EF4-FFF2-40B4-BE49-F238E27FC236}">
              <a16:creationId xmlns:a16="http://schemas.microsoft.com/office/drawing/2014/main" id="{58754AAD-84E3-400C-85B2-ED7C0BEBC7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266700</xdr:colOff>
      <xdr:row>7</xdr:row>
      <xdr:rowOff>19050</xdr:rowOff>
    </xdr:from>
    <xdr:to>
      <xdr:col>8</xdr:col>
      <xdr:colOff>30480</xdr:colOff>
      <xdr:row>22</xdr:row>
      <xdr:rowOff>19050</xdr:rowOff>
    </xdr:to>
    <xdr:graphicFrame macro="">
      <xdr:nvGraphicFramePr>
        <xdr:cNvPr id="3" name="Chart 2">
          <a:extLst>
            <a:ext uri="{FF2B5EF4-FFF2-40B4-BE49-F238E27FC236}">
              <a16:creationId xmlns:a16="http://schemas.microsoft.com/office/drawing/2014/main" id="{C1FE01E8-BFB2-4BCD-BC89-F966F69BAC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487680</xdr:colOff>
      <xdr:row>12</xdr:row>
      <xdr:rowOff>137160</xdr:rowOff>
    </xdr:from>
    <xdr:to>
      <xdr:col>9</xdr:col>
      <xdr:colOff>99060</xdr:colOff>
      <xdr:row>22</xdr:row>
      <xdr:rowOff>83820</xdr:rowOff>
    </xdr:to>
    <xdr:graphicFrame macro="">
      <xdr:nvGraphicFramePr>
        <xdr:cNvPr id="2" name="Chart 1">
          <a:extLst>
            <a:ext uri="{FF2B5EF4-FFF2-40B4-BE49-F238E27FC236}">
              <a16:creationId xmlns:a16="http://schemas.microsoft.com/office/drawing/2014/main" id="{25154257-8AB4-4FBA-BE83-67B8CC96B3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342900</xdr:colOff>
      <xdr:row>7</xdr:row>
      <xdr:rowOff>19050</xdr:rowOff>
    </xdr:from>
    <xdr:to>
      <xdr:col>5</xdr:col>
      <xdr:colOff>419100</xdr:colOff>
      <xdr:row>30</xdr:row>
      <xdr:rowOff>15240</xdr:rowOff>
    </xdr:to>
    <xdr:graphicFrame macro="">
      <xdr:nvGraphicFramePr>
        <xdr:cNvPr id="2" name="Chart 1">
          <a:extLst>
            <a:ext uri="{FF2B5EF4-FFF2-40B4-BE49-F238E27FC236}">
              <a16:creationId xmlns:a16="http://schemas.microsoft.com/office/drawing/2014/main" id="{A3BF166F-A75E-495E-B382-81831B3214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182.816253703706" createdVersion="7" refreshedVersion="7" minRefreshableVersion="3" recordCount="80" xr:uid="{00000000-000A-0000-FFFF-FFFF17000000}">
  <cacheSource type="worksheet">
    <worksheetSource ref="A1:M81" sheet="Sheet1"/>
  </cacheSource>
  <cacheFields count="18">
    <cacheField name="YEAR" numFmtId="0">
      <sharedItems containsSemiMixedTypes="0" containsString="0" containsNumber="1" containsInteger="1" minValue="2020" maxValue="2023" count="4">
        <n v="2020"/>
        <n v="2021"/>
        <n v="2022"/>
        <n v="2023"/>
      </sharedItems>
    </cacheField>
    <cacheField name="Month" numFmtId="0">
      <sharedItems count="12">
        <s v="Apr"/>
        <s v="May"/>
        <s v="Jun"/>
        <s v="Jul"/>
        <s v="Aug"/>
        <s v="Sep"/>
        <s v="Oct"/>
        <s v="Nov"/>
        <s v="Dec"/>
        <s v="Jan"/>
        <s v="Feb"/>
        <s v="Mar"/>
      </sharedItems>
    </cacheField>
    <cacheField name="Average Ride_length" numFmtId="21">
      <sharedItems containsSemiMixedTypes="0" containsNonDate="0" containsDate="1" containsString="0" minDate="1899-12-30T00:10:22" maxDate="1899-12-30T02:40:21" count="74">
        <d v="1899-12-30T00:26:27"/>
        <d v="1899-12-30T00:19:24"/>
        <d v="1899-12-30T00:18:42"/>
        <d v="1899-12-30T00:17:41"/>
        <d v="1899-12-30T00:12:46"/>
        <d v="1899-12-30T00:15:12"/>
        <d v="1899-12-30T00:13:29"/>
        <d v="1899-12-30T00:11:36"/>
        <d v="1899-12-30T00:11:32"/>
        <d v="1899-12-30T01:13:04"/>
        <d v="1899-12-30T00:46:16"/>
        <d v="1899-12-30T00:51:37"/>
        <d v="1899-12-30T00:59:49"/>
        <d v="1899-12-30T00:14:13"/>
        <d v="1899-12-30T00:38:18"/>
        <d v="1899-12-30T00:26:13"/>
        <d v="1899-12-30T00:18:13"/>
        <d v="1899-12-30T00:12:57"/>
        <d v="1899-12-30T00:15:52"/>
        <d v="1899-12-30T00:13:52"/>
        <d v="1899-12-30T00:15:48"/>
        <d v="1899-12-30T00:15:07"/>
        <d v="1899-12-30T00:14:51"/>
        <d v="1899-12-30T02:11:43"/>
        <d v="1899-12-30T00:14:06"/>
        <d v="1899-12-30T00:13:44"/>
        <d v="1899-12-30T00:12:30"/>
        <d v="1899-12-30T00:11:18"/>
        <d v="1899-12-30T00:11:00"/>
        <d v="1899-12-30T00:21:20"/>
        <d v="1899-12-30T00:31:53"/>
        <d v="1899-12-30T00:32:08"/>
        <d v="1899-12-30T00:44:27"/>
        <d v="1899-12-30T00:44:25"/>
        <d v="1899-12-30T00:32:20"/>
        <d v="1899-12-30T02:40:21"/>
        <d v="1899-12-30T00:28:47"/>
        <d v="1899-12-30T00:27:49"/>
        <d v="1899-12-30T00:28:40"/>
        <d v="1899-12-30T00:23:07"/>
        <d v="1899-12-30T00:23:30"/>
        <d v="1899-12-30T00:11:59"/>
        <d v="1899-12-30T00:11:24"/>
        <d v="1899-12-30T00:11:57"/>
        <d v="1899-12-30T00:11:30"/>
        <d v="1899-12-30T00:13:22"/>
        <d v="1899-12-30T00:14:00"/>
        <d v="1899-12-30T00:13:43"/>
        <d v="1899-12-30T00:13:23"/>
        <d v="1899-12-30T00:11:08"/>
        <d v="1899-12-30T00:10:37"/>
        <d v="1899-12-30T00:30:23"/>
        <d v="1899-12-30T00:26:43"/>
        <d v="1899-12-30T00:13:37"/>
        <d v="1899-12-30T00:29:32"/>
        <d v="1899-12-30T00:30:52"/>
        <d v="1899-12-30T00:32:06"/>
        <d v="1899-12-30T00:29:17"/>
        <d v="1899-12-30T00:29:19"/>
        <d v="1899-12-30T00:27:59"/>
        <d v="1899-12-30T00:26:23"/>
        <d v="1899-12-30T00:21:17"/>
        <d v="1899-12-30T00:22:17"/>
        <d v="1899-12-30T00:10:22"/>
        <d v="1899-12-30T00:10:43"/>
        <d v="1899-12-30T00:10:27"/>
        <d v="1899-12-30T00:11:42"/>
        <d v="1899-12-30T00:13:02"/>
        <d v="1899-12-30T00:13:41"/>
        <d v="1899-12-30T00:22:55"/>
        <d v="1899-12-30T00:23:12"/>
        <d v="1899-12-30T00:27:40"/>
        <d v="1899-12-30T00:28:31"/>
        <d v="1899-12-30T00:29:24"/>
      </sharedItems>
      <fieldGroup par="14" base="2">
        <rangePr groupBy="seconds" startDate="1899-12-30T00:10:22" endDate="1899-12-30T02:40:21"/>
        <groupItems count="62">
          <s v="&lt;1/0/1900"/>
          <s v=":00"/>
          <s v=":01"/>
          <s v=":02"/>
          <s v=":03"/>
          <s v=":04"/>
          <s v=":05"/>
          <s v=":06"/>
          <s v=":07"/>
          <s v=":08"/>
          <s v=":09"/>
          <s v=":10"/>
          <s v=":11"/>
          <s v=":12"/>
          <s v=":13"/>
          <s v=":14"/>
          <s v=":15"/>
          <s v=":16"/>
          <s v=":17"/>
          <s v=":18"/>
          <s v=":19"/>
          <s v=":20"/>
          <s v=":21"/>
          <s v=":22"/>
          <s v=":23"/>
          <s v=":24"/>
          <s v=":25"/>
          <s v=":26"/>
          <s v=":27"/>
          <s v=":28"/>
          <s v=":29"/>
          <s v=":30"/>
          <s v=":31"/>
          <s v=":32"/>
          <s v=":33"/>
          <s v=":34"/>
          <s v=":35"/>
          <s v=":36"/>
          <s v=":37"/>
          <s v=":38"/>
          <s v=":39"/>
          <s v=":40"/>
          <s v=":41"/>
          <s v=":42"/>
          <s v=":43"/>
          <s v=":44"/>
          <s v=":45"/>
          <s v=":46"/>
          <s v=":47"/>
          <s v=":48"/>
          <s v=":49"/>
          <s v=":50"/>
          <s v=":51"/>
          <s v=":52"/>
          <s v=":53"/>
          <s v=":54"/>
          <s v=":55"/>
          <s v=":56"/>
          <s v=":57"/>
          <s v=":58"/>
          <s v=":59"/>
          <s v="&gt;1/0/1900"/>
        </groupItems>
      </fieldGroup>
    </cacheField>
    <cacheField name="mode_weekday" numFmtId="0">
      <sharedItems containsSemiMixedTypes="0" containsString="0" containsNumber="1" containsInteger="1" minValue="1" maxValue="7" count="7">
        <n v="1"/>
        <n v="7"/>
        <n v="6"/>
        <n v="4"/>
        <n v="3"/>
        <n v="5"/>
        <n v="2"/>
      </sharedItems>
    </cacheField>
    <cacheField name="Member count" numFmtId="0">
      <sharedItems containsSemiMixedTypes="0" containsString="0" containsNumber="1" containsInteger="1" minValue="10131" maxValue="442056"/>
    </cacheField>
    <cacheField name="max ride_length" numFmtId="0">
      <sharedItems containsSemiMixedTypes="0" containsNonDate="0" containsDate="1" containsString="0" minDate="1899-12-30T00:59:56" maxDate="1900-01-23T07:17:43" count="62">
        <d v="1899-12-30T18:40:02"/>
        <d v="1899-12-30T23:47:01"/>
        <d v="1899-12-30T15:51:00"/>
        <d v="1899-12-30T11:45:04"/>
        <d v="1899-12-30T05:01:22"/>
        <d v="1899-12-30T15:29:36"/>
        <d v="1899-12-30T14:10:00"/>
        <d v="1899-12-30T20:47:00"/>
        <d v="1899-12-30T12:22:52"/>
        <d v="1899-12-30T16:03:53"/>
        <d v="1899-12-30T23:53:44"/>
        <d v="1899-12-30T18:16:45"/>
        <d v="1899-12-30T16:45:27"/>
        <d v="1899-12-30T08:46:22"/>
        <d v="1899-12-30T16:43:21"/>
        <d v="1899-12-30T19:52:00"/>
        <d v="1899-12-30T18:09:45"/>
        <d v="1899-12-30T19:21:02"/>
        <d v="1899-12-30T23:24:50"/>
        <d v="1899-12-30T22:41:33"/>
        <d v="1899-12-30T23:38:48"/>
        <d v="1899-12-30T23:25:55"/>
        <d v="1899-12-30T22:44:53"/>
        <d v="1899-12-30T00:59:57"/>
        <d v="1899-12-30T23:22:34"/>
        <d v="1899-12-30T00:59:58"/>
        <d v="1899-12-31T00:59:57"/>
        <d v="1899-12-30T00:59:56"/>
        <d v="1899-12-30T23:23:14"/>
        <d v="1899-12-30T23:47:38"/>
        <d v="1899-12-30T23:54:46"/>
        <d v="1899-12-30T23:55:57"/>
        <d v="1899-12-30T23:57:54"/>
        <d v="1899-12-30T22:30:44"/>
        <d v="1899-12-30T23:46:21"/>
        <d v="1899-12-30T21:49:10"/>
        <d v="1899-12-30T19:38:32"/>
        <d v="1899-12-30T06:25:01"/>
        <d v="1900-01-23T07:17:43"/>
        <d v="1899-12-30T02:40:33"/>
        <d v="1899-12-30T01:59:54"/>
        <d v="1899-12-30T07:51:06"/>
        <d v="1899-12-30T13:45:58"/>
        <d v="1899-12-30T20:34:04"/>
        <d v="1899-12-30T16:02:12"/>
        <d v="1899-12-30T17:05:26"/>
        <d v="1899-12-30T21:00:38"/>
        <d v="1899-12-30T18:08:49"/>
        <d v="1899-12-30T12:49:22"/>
        <d v="1899-12-30T05:37:34"/>
        <d v="1899-12-30T17:47:15"/>
        <d v="1899-12-30T14:52:36"/>
        <d v="1899-12-30T07:17:06"/>
        <d v="1899-12-30T01:59:40"/>
        <d v="1899-12-30T01:00:31"/>
        <d v="1899-12-30T08:03:44"/>
        <d v="1899-12-30T02:25:46"/>
        <d v="1899-12-30T16:08:04"/>
        <d v="1899-12-30T18:35:29"/>
        <d v="1899-12-30T06:50:31"/>
        <d v="1899-12-30T11:05:58"/>
        <d v="1899-12-30T17:41:24"/>
      </sharedItems>
      <fieldGroup par="17" base="5">
        <rangePr groupBy="seconds" startDate="1899-12-30T00:59:56" endDate="1900-01-23T07:17:43"/>
        <groupItems count="62">
          <s v="&lt;1/0/1900"/>
          <s v=":00"/>
          <s v=":01"/>
          <s v=":02"/>
          <s v=":03"/>
          <s v=":04"/>
          <s v=":05"/>
          <s v=":06"/>
          <s v=":07"/>
          <s v=":08"/>
          <s v=":09"/>
          <s v=":10"/>
          <s v=":11"/>
          <s v=":12"/>
          <s v=":13"/>
          <s v=":14"/>
          <s v=":15"/>
          <s v=":16"/>
          <s v=":17"/>
          <s v=":18"/>
          <s v=":19"/>
          <s v=":20"/>
          <s v=":21"/>
          <s v=":22"/>
          <s v=":23"/>
          <s v=":24"/>
          <s v=":25"/>
          <s v=":26"/>
          <s v=":27"/>
          <s v=":28"/>
          <s v=":29"/>
          <s v=":30"/>
          <s v=":31"/>
          <s v=":32"/>
          <s v=":33"/>
          <s v=":34"/>
          <s v=":35"/>
          <s v=":36"/>
          <s v=":37"/>
          <s v=":38"/>
          <s v=":39"/>
          <s v=":40"/>
          <s v=":41"/>
          <s v=":42"/>
          <s v=":43"/>
          <s v=":44"/>
          <s v=":45"/>
          <s v=":46"/>
          <s v=":47"/>
          <s v=":48"/>
          <s v=":49"/>
          <s v=":50"/>
          <s v=":51"/>
          <s v=":52"/>
          <s v=":53"/>
          <s v=":54"/>
          <s v=":55"/>
          <s v=":56"/>
          <s v=":57"/>
          <s v=":58"/>
          <s v=":59"/>
          <s v="&gt;1/24/1900"/>
        </groupItems>
      </fieldGroup>
    </cacheField>
    <cacheField name="membership" numFmtId="0">
      <sharedItems count="2">
        <s v="member"/>
        <s v="casual"/>
      </sharedItems>
    </cacheField>
    <cacheField name="Total count 2020" numFmtId="0">
      <sharedItems containsString="0" containsBlank="1" containsNumber="1" containsInteger="1" minValue="3048885" maxValue="5555055"/>
    </cacheField>
    <cacheField name="member count 2020" numFmtId="0">
      <sharedItems containsString="0" containsBlank="1" containsNumber="1" containsInteger="1" minValue="1760778" maxValue="3346405"/>
    </cacheField>
    <cacheField name="PERCENT" numFmtId="0">
      <sharedItems containsString="0" containsBlank="1" containsNumber="1" minValue="0.53321308249873312" maxValue="0.63291988971881596"/>
    </cacheField>
    <cacheField name="SUMIF cas/mem" numFmtId="0">
      <sharedItems containsString="0" containsBlank="1" containsNumber="1" containsInteger="1" minValue="317205" maxValue="2002895"/>
    </cacheField>
    <cacheField name="total sumif" numFmtId="0">
      <sharedItems containsString="0" containsBlank="1" containsNumber="1" containsInteger="1" minValue="985573" maxValue="3805955"/>
    </cacheField>
    <cacheField name="PERC cas/mem" numFmtId="0">
      <sharedItems containsString="0" containsBlank="1" containsNumber="1" minValue="0.32184830550349897" maxValue="0.67815169449650103"/>
    </cacheField>
    <cacheField name="Minutes" numFmtId="0" databaseField="0">
      <fieldGroup base="2">
        <rangePr groupBy="minutes" startDate="1899-12-30T00:10:22" endDate="1899-12-30T02:40:21"/>
        <groupItems count="62">
          <s v="&lt;1/0/1900"/>
          <s v=":00"/>
          <s v=":01"/>
          <s v=":02"/>
          <s v=":03"/>
          <s v=":04"/>
          <s v=":05"/>
          <s v=":06"/>
          <s v=":07"/>
          <s v=":08"/>
          <s v=":09"/>
          <s v=":10"/>
          <s v=":11"/>
          <s v=":12"/>
          <s v=":13"/>
          <s v=":14"/>
          <s v=":15"/>
          <s v=":16"/>
          <s v=":17"/>
          <s v=":18"/>
          <s v=":19"/>
          <s v=":20"/>
          <s v=":21"/>
          <s v=":22"/>
          <s v=":23"/>
          <s v=":24"/>
          <s v=":25"/>
          <s v=":26"/>
          <s v=":27"/>
          <s v=":28"/>
          <s v=":29"/>
          <s v=":30"/>
          <s v=":31"/>
          <s v=":32"/>
          <s v=":33"/>
          <s v=":34"/>
          <s v=":35"/>
          <s v=":36"/>
          <s v=":37"/>
          <s v=":38"/>
          <s v=":39"/>
          <s v=":40"/>
          <s v=":41"/>
          <s v=":42"/>
          <s v=":43"/>
          <s v=":44"/>
          <s v=":45"/>
          <s v=":46"/>
          <s v=":47"/>
          <s v=":48"/>
          <s v=":49"/>
          <s v=":50"/>
          <s v=":51"/>
          <s v=":52"/>
          <s v=":53"/>
          <s v=":54"/>
          <s v=":55"/>
          <s v=":56"/>
          <s v=":57"/>
          <s v=":58"/>
          <s v=":59"/>
          <s v="&gt;1/0/1900"/>
        </groupItems>
      </fieldGroup>
    </cacheField>
    <cacheField name="Hours" numFmtId="0" databaseField="0">
      <fieldGroup base="2">
        <rangePr groupBy="hours" startDate="1899-12-30T00:10:22" endDate="1899-12-30T02:40:21"/>
        <groupItems count="26">
          <s v="&lt;1/0/1900"/>
          <s v="12 AM"/>
          <s v="1 AM"/>
          <s v="2 AM"/>
          <s v="3 AM"/>
          <s v="4 AM"/>
          <s v="5 AM"/>
          <s v="6 AM"/>
          <s v="7 AM"/>
          <s v="8 AM"/>
          <s v="9 AM"/>
          <s v="10 AM"/>
          <s v="11 AM"/>
          <s v="12 PM"/>
          <s v="1 PM"/>
          <s v="2 PM"/>
          <s v="3 PM"/>
          <s v="4 PM"/>
          <s v="5 PM"/>
          <s v="6 PM"/>
          <s v="7 PM"/>
          <s v="8 PM"/>
          <s v="9 PM"/>
          <s v="10 PM"/>
          <s v="11 PM"/>
          <s v="&gt;1/0/1900"/>
        </groupItems>
      </fieldGroup>
    </cacheField>
    <cacheField name="Minutes2" numFmtId="0" databaseField="0">
      <fieldGroup base="5">
        <rangePr groupBy="minutes" startDate="1899-12-30T00:59:56" endDate="1900-01-23T07:17:43"/>
        <groupItems count="62">
          <s v="&lt;1/0/1900"/>
          <s v=":00"/>
          <s v=":01"/>
          <s v=":02"/>
          <s v=":03"/>
          <s v=":04"/>
          <s v=":05"/>
          <s v=":06"/>
          <s v=":07"/>
          <s v=":08"/>
          <s v=":09"/>
          <s v=":10"/>
          <s v=":11"/>
          <s v=":12"/>
          <s v=":13"/>
          <s v=":14"/>
          <s v=":15"/>
          <s v=":16"/>
          <s v=":17"/>
          <s v=":18"/>
          <s v=":19"/>
          <s v=":20"/>
          <s v=":21"/>
          <s v=":22"/>
          <s v=":23"/>
          <s v=":24"/>
          <s v=":25"/>
          <s v=":26"/>
          <s v=":27"/>
          <s v=":28"/>
          <s v=":29"/>
          <s v=":30"/>
          <s v=":31"/>
          <s v=":32"/>
          <s v=":33"/>
          <s v=":34"/>
          <s v=":35"/>
          <s v=":36"/>
          <s v=":37"/>
          <s v=":38"/>
          <s v=":39"/>
          <s v=":40"/>
          <s v=":41"/>
          <s v=":42"/>
          <s v=":43"/>
          <s v=":44"/>
          <s v=":45"/>
          <s v=":46"/>
          <s v=":47"/>
          <s v=":48"/>
          <s v=":49"/>
          <s v=":50"/>
          <s v=":51"/>
          <s v=":52"/>
          <s v=":53"/>
          <s v=":54"/>
          <s v=":55"/>
          <s v=":56"/>
          <s v=":57"/>
          <s v=":58"/>
          <s v=":59"/>
          <s v="&gt;1/24/1900"/>
        </groupItems>
      </fieldGroup>
    </cacheField>
    <cacheField name="Hours2" numFmtId="0" databaseField="0">
      <fieldGroup base="5">
        <rangePr groupBy="hours" startDate="1899-12-30T00:59:56" endDate="1900-01-23T07:17:43"/>
        <groupItems count="26">
          <s v="&lt;1/0/1900"/>
          <s v="12 AM"/>
          <s v="1 AM"/>
          <s v="2 AM"/>
          <s v="3 AM"/>
          <s v="4 AM"/>
          <s v="5 AM"/>
          <s v="6 AM"/>
          <s v="7 AM"/>
          <s v="8 AM"/>
          <s v="9 AM"/>
          <s v="10 AM"/>
          <s v="11 AM"/>
          <s v="12 PM"/>
          <s v="1 PM"/>
          <s v="2 PM"/>
          <s v="3 PM"/>
          <s v="4 PM"/>
          <s v="5 PM"/>
          <s v="6 PM"/>
          <s v="7 PM"/>
          <s v="8 PM"/>
          <s v="9 PM"/>
          <s v="10 PM"/>
          <s v="11 PM"/>
          <s v="&gt;1/24/1900"/>
        </groupItems>
      </fieldGroup>
    </cacheField>
    <cacheField name="Days" numFmtId="0" databaseField="0">
      <fieldGroup base="5">
        <rangePr groupBy="days" startDate="1899-12-30T00:59:56" endDate="1900-01-23T07:17:43"/>
        <groupItems count="368">
          <s v="&lt;1/0/1900"/>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1/24/1900"/>
        </groupItems>
      </fieldGroup>
    </cacheField>
  </cacheFields>
  <extLst>
    <ext xmlns:x14="http://schemas.microsoft.com/office/spreadsheetml/2009/9/main" uri="{725AE2AE-9491-48be-B2B4-4EB974FC3084}">
      <x14:pivotCacheDefinition pivotCacheId="403016380"/>
    </ext>
  </extLst>
</pivotCacheDefinition>
</file>

<file path=xl/pivotCache/pivotCacheRecords1.xml><?xml version="1.0" encoding="utf-8"?>
<pivotCacheRecords xmlns="http://schemas.openxmlformats.org/spreadsheetml/2006/main" xmlns:r="http://schemas.openxmlformats.org/officeDocument/2006/relationships" count="80">
  <r>
    <x v="0"/>
    <x v="0"/>
    <x v="0"/>
    <x v="0"/>
    <n v="61148"/>
    <x v="0"/>
    <x v="0"/>
    <n v="3048885"/>
    <n v="1760778"/>
    <n v="0.57751538677254144"/>
    <n v="1315953"/>
    <n v="2281056"/>
    <n v="0.57690517023694288"/>
  </r>
  <r>
    <x v="0"/>
    <x v="1"/>
    <x v="1"/>
    <x v="1"/>
    <n v="113365"/>
    <x v="1"/>
    <x v="0"/>
    <m/>
    <m/>
    <m/>
    <m/>
    <m/>
    <m/>
  </r>
  <r>
    <x v="0"/>
    <x v="2"/>
    <x v="2"/>
    <x v="1"/>
    <n v="188285"/>
    <x v="2"/>
    <x v="0"/>
    <m/>
    <m/>
    <m/>
    <m/>
    <m/>
    <m/>
  </r>
  <r>
    <x v="0"/>
    <x v="3"/>
    <x v="3"/>
    <x v="2"/>
    <n v="282184"/>
    <x v="3"/>
    <x v="0"/>
    <m/>
    <m/>
    <m/>
    <m/>
    <m/>
    <m/>
  </r>
  <r>
    <x v="0"/>
    <x v="4"/>
    <x v="4"/>
    <x v="1"/>
    <n v="332700"/>
    <x v="4"/>
    <x v="0"/>
    <m/>
    <m/>
    <m/>
    <m/>
    <m/>
    <m/>
  </r>
  <r>
    <x v="0"/>
    <x v="5"/>
    <x v="5"/>
    <x v="1"/>
    <n v="285490"/>
    <x v="5"/>
    <x v="0"/>
    <m/>
    <m/>
    <m/>
    <m/>
    <m/>
    <m/>
  </r>
  <r>
    <x v="0"/>
    <x v="6"/>
    <x v="6"/>
    <x v="1"/>
    <n v="224496"/>
    <x v="6"/>
    <x v="0"/>
    <m/>
    <m/>
    <m/>
    <m/>
    <m/>
    <m/>
  </r>
  <r>
    <x v="0"/>
    <x v="7"/>
    <x v="7"/>
    <x v="1"/>
    <n v="171617"/>
    <x v="7"/>
    <x v="0"/>
    <m/>
    <m/>
    <m/>
    <m/>
    <m/>
    <m/>
  </r>
  <r>
    <x v="0"/>
    <x v="8"/>
    <x v="8"/>
    <x v="3"/>
    <n v="101493"/>
    <x v="8"/>
    <x v="0"/>
    <m/>
    <m/>
    <m/>
    <m/>
    <m/>
    <m/>
  </r>
  <r>
    <x v="0"/>
    <x v="0"/>
    <x v="9"/>
    <x v="0"/>
    <n v="23628"/>
    <x v="9"/>
    <x v="1"/>
    <m/>
    <m/>
    <m/>
    <n v="965103"/>
    <m/>
    <n v="0.42309482976305712"/>
  </r>
  <r>
    <x v="0"/>
    <x v="1"/>
    <x v="10"/>
    <x v="1"/>
    <n v="86909"/>
    <x v="10"/>
    <x v="1"/>
    <m/>
    <m/>
    <m/>
    <m/>
    <m/>
    <m/>
  </r>
  <r>
    <x v="0"/>
    <x v="2"/>
    <x v="11"/>
    <x v="1"/>
    <n v="154714"/>
    <x v="11"/>
    <x v="1"/>
    <m/>
    <m/>
    <m/>
    <m/>
    <m/>
    <m/>
  </r>
  <r>
    <x v="0"/>
    <x v="3"/>
    <x v="12"/>
    <x v="2"/>
    <n v="269296"/>
    <x v="12"/>
    <x v="1"/>
    <m/>
    <m/>
    <m/>
    <m/>
    <m/>
    <m/>
  </r>
  <r>
    <x v="0"/>
    <x v="4"/>
    <x v="13"/>
    <x v="1"/>
    <n v="289660"/>
    <x v="13"/>
    <x v="1"/>
    <m/>
    <m/>
    <m/>
    <m/>
    <m/>
    <m/>
  </r>
  <r>
    <x v="0"/>
    <x v="5"/>
    <x v="14"/>
    <x v="1"/>
    <n v="215418"/>
    <x v="14"/>
    <x v="1"/>
    <m/>
    <m/>
    <m/>
    <m/>
    <m/>
    <m/>
  </r>
  <r>
    <x v="0"/>
    <x v="6"/>
    <x v="15"/>
    <x v="1"/>
    <n v="130303"/>
    <x v="15"/>
    <x v="1"/>
    <m/>
    <m/>
    <m/>
    <m/>
    <m/>
    <m/>
  </r>
  <r>
    <x v="0"/>
    <x v="7"/>
    <x v="16"/>
    <x v="1"/>
    <n v="88099"/>
    <x v="16"/>
    <x v="1"/>
    <m/>
    <m/>
    <m/>
    <m/>
    <m/>
    <m/>
  </r>
  <r>
    <x v="0"/>
    <x v="8"/>
    <x v="17"/>
    <x v="3"/>
    <n v="30080"/>
    <x v="17"/>
    <x v="1"/>
    <m/>
    <m/>
    <m/>
    <m/>
    <m/>
    <m/>
  </r>
  <r>
    <x v="1"/>
    <x v="9"/>
    <x v="4"/>
    <x v="1"/>
    <n v="78717"/>
    <x v="18"/>
    <x v="0"/>
    <n v="5555055"/>
    <n v="2962028"/>
    <n v="0.53321308249873312"/>
    <n v="2002895"/>
    <n v="3805955"/>
    <n v="0.52625293783032112"/>
  </r>
  <r>
    <x v="1"/>
    <x v="10"/>
    <x v="18"/>
    <x v="1"/>
    <n v="39491"/>
    <x v="19"/>
    <x v="0"/>
    <m/>
    <m/>
    <m/>
    <m/>
    <m/>
    <m/>
  </r>
  <r>
    <x v="1"/>
    <x v="11"/>
    <x v="19"/>
    <x v="1"/>
    <n v="144461"/>
    <x v="20"/>
    <x v="0"/>
    <m/>
    <m/>
    <m/>
    <m/>
    <m/>
    <m/>
  </r>
  <r>
    <x v="1"/>
    <x v="0"/>
    <x v="20"/>
    <x v="2"/>
    <n v="136601"/>
    <x v="21"/>
    <x v="0"/>
    <m/>
    <m/>
    <m/>
    <m/>
    <m/>
    <m/>
  </r>
  <r>
    <x v="1"/>
    <x v="1"/>
    <x v="21"/>
    <x v="1"/>
    <n v="274717"/>
    <x v="22"/>
    <x v="0"/>
    <m/>
    <m/>
    <m/>
    <m/>
    <m/>
    <m/>
  </r>
  <r>
    <x v="1"/>
    <x v="2"/>
    <x v="22"/>
    <x v="1"/>
    <n v="358914"/>
    <x v="23"/>
    <x v="0"/>
    <m/>
    <m/>
    <m/>
    <m/>
    <m/>
    <m/>
  </r>
  <r>
    <x v="1"/>
    <x v="3"/>
    <x v="23"/>
    <x v="1"/>
    <n v="340354"/>
    <x v="24"/>
    <x v="0"/>
    <m/>
    <m/>
    <m/>
    <m/>
    <m/>
    <m/>
  </r>
  <r>
    <x v="1"/>
    <x v="4"/>
    <x v="24"/>
    <x v="0"/>
    <n v="391681"/>
    <x v="23"/>
    <x v="0"/>
    <m/>
    <m/>
    <m/>
    <m/>
    <m/>
    <m/>
  </r>
  <r>
    <x v="1"/>
    <x v="5"/>
    <x v="25"/>
    <x v="1"/>
    <n v="392257"/>
    <x v="25"/>
    <x v="0"/>
    <m/>
    <m/>
    <m/>
    <m/>
    <m/>
    <m/>
  </r>
  <r>
    <x v="1"/>
    <x v="6"/>
    <x v="26"/>
    <x v="1"/>
    <n v="373984"/>
    <x v="23"/>
    <x v="0"/>
    <m/>
    <m/>
    <m/>
    <m/>
    <m/>
    <m/>
  </r>
  <r>
    <x v="1"/>
    <x v="7"/>
    <x v="27"/>
    <x v="4"/>
    <n v="253049"/>
    <x v="26"/>
    <x v="0"/>
    <m/>
    <m/>
    <m/>
    <m/>
    <m/>
    <m/>
  </r>
  <r>
    <x v="1"/>
    <x v="8"/>
    <x v="28"/>
    <x v="5"/>
    <n v="177802"/>
    <x v="27"/>
    <x v="0"/>
    <m/>
    <m/>
    <m/>
    <m/>
    <m/>
    <m/>
  </r>
  <r>
    <x v="1"/>
    <x v="9"/>
    <x v="29"/>
    <x v="1"/>
    <n v="18117"/>
    <x v="28"/>
    <x v="1"/>
    <m/>
    <m/>
    <m/>
    <n v="1803060"/>
    <m/>
    <n v="0.47374706216967882"/>
  </r>
  <r>
    <x v="1"/>
    <x v="10"/>
    <x v="30"/>
    <x v="1"/>
    <n v="10131"/>
    <x v="29"/>
    <x v="1"/>
    <m/>
    <m/>
    <m/>
    <m/>
    <m/>
    <m/>
  </r>
  <r>
    <x v="1"/>
    <x v="11"/>
    <x v="31"/>
    <x v="1"/>
    <n v="84027"/>
    <x v="30"/>
    <x v="1"/>
    <m/>
    <m/>
    <m/>
    <m/>
    <m/>
    <m/>
  </r>
  <r>
    <x v="1"/>
    <x v="0"/>
    <x v="32"/>
    <x v="2"/>
    <n v="200629"/>
    <x v="31"/>
    <x v="1"/>
    <m/>
    <m/>
    <m/>
    <m/>
    <m/>
    <m/>
  </r>
  <r>
    <x v="1"/>
    <x v="1"/>
    <x v="33"/>
    <x v="1"/>
    <n v="256916"/>
    <x v="32"/>
    <x v="1"/>
    <m/>
    <m/>
    <m/>
    <m/>
    <m/>
    <m/>
  </r>
  <r>
    <x v="1"/>
    <x v="2"/>
    <x v="34"/>
    <x v="1"/>
    <n v="370681"/>
    <x v="33"/>
    <x v="1"/>
    <m/>
    <m/>
    <m/>
    <m/>
    <m/>
    <m/>
  </r>
  <r>
    <x v="1"/>
    <x v="3"/>
    <x v="35"/>
    <x v="1"/>
    <n v="442056"/>
    <x v="34"/>
    <x v="1"/>
    <m/>
    <m/>
    <m/>
    <m/>
    <m/>
    <m/>
  </r>
  <r>
    <x v="1"/>
    <x v="4"/>
    <x v="36"/>
    <x v="0"/>
    <n v="412671"/>
    <x v="35"/>
    <x v="1"/>
    <m/>
    <m/>
    <m/>
    <m/>
    <m/>
    <m/>
  </r>
  <r>
    <x v="1"/>
    <x v="5"/>
    <x v="37"/>
    <x v="1"/>
    <n v="363890"/>
    <x v="36"/>
    <x v="1"/>
    <m/>
    <m/>
    <m/>
    <m/>
    <m/>
    <m/>
  </r>
  <r>
    <x v="1"/>
    <x v="6"/>
    <x v="38"/>
    <x v="1"/>
    <n v="257242"/>
    <x v="37"/>
    <x v="1"/>
    <m/>
    <m/>
    <m/>
    <m/>
    <m/>
    <m/>
  </r>
  <r>
    <x v="1"/>
    <x v="7"/>
    <x v="39"/>
    <x v="4"/>
    <n v="106929"/>
    <x v="38"/>
    <x v="1"/>
    <m/>
    <m/>
    <m/>
    <m/>
    <m/>
    <m/>
  </r>
  <r>
    <x v="1"/>
    <x v="8"/>
    <x v="40"/>
    <x v="5"/>
    <n v="69738"/>
    <x v="39"/>
    <x v="1"/>
    <m/>
    <m/>
    <m/>
    <m/>
    <m/>
    <m/>
  </r>
  <r>
    <x v="2"/>
    <x v="9"/>
    <x v="41"/>
    <x v="5"/>
    <n v="85250"/>
    <x v="23"/>
    <x v="0"/>
    <n v="5468437"/>
    <n v="3346405"/>
    <n v="0.61194908161143668"/>
    <n v="1011961"/>
    <n v="1753422"/>
    <n v="0.57713488253255629"/>
  </r>
  <r>
    <x v="2"/>
    <x v="10"/>
    <x v="42"/>
    <x v="6"/>
    <n v="94913"/>
    <x v="27"/>
    <x v="0"/>
    <m/>
    <m/>
    <m/>
    <m/>
    <m/>
    <m/>
  </r>
  <r>
    <x v="2"/>
    <x v="11"/>
    <x v="43"/>
    <x v="3"/>
    <n v="194160"/>
    <x v="40"/>
    <x v="0"/>
    <m/>
    <m/>
    <m/>
    <m/>
    <m/>
    <m/>
  </r>
  <r>
    <x v="2"/>
    <x v="0"/>
    <x v="44"/>
    <x v="1"/>
    <n v="244832"/>
    <x v="25"/>
    <x v="0"/>
    <m/>
    <m/>
    <m/>
    <m/>
    <m/>
    <m/>
  </r>
  <r>
    <x v="2"/>
    <x v="1"/>
    <x v="45"/>
    <x v="6"/>
    <n v="354443"/>
    <x v="27"/>
    <x v="0"/>
    <m/>
    <m/>
    <m/>
    <m/>
    <m/>
    <m/>
  </r>
  <r>
    <x v="2"/>
    <x v="2"/>
    <x v="46"/>
    <x v="5"/>
    <n v="400153"/>
    <x v="27"/>
    <x v="0"/>
    <m/>
    <m/>
    <m/>
    <m/>
    <m/>
    <m/>
  </r>
  <r>
    <x v="2"/>
    <x v="3"/>
    <x v="47"/>
    <x v="1"/>
    <n v="417433"/>
    <x v="27"/>
    <x v="0"/>
    <m/>
    <m/>
    <m/>
    <m/>
    <m/>
    <m/>
  </r>
  <r>
    <x v="2"/>
    <x v="4"/>
    <x v="48"/>
    <x v="4"/>
    <n v="427008"/>
    <x v="23"/>
    <x v="0"/>
    <m/>
    <m/>
    <m/>
    <m/>
    <m/>
    <m/>
  </r>
  <r>
    <x v="2"/>
    <x v="5"/>
    <x v="17"/>
    <x v="2"/>
    <n v="404642"/>
    <x v="23"/>
    <x v="0"/>
    <m/>
    <m/>
    <m/>
    <m/>
    <m/>
    <m/>
  </r>
  <r>
    <x v="2"/>
    <x v="6"/>
    <x v="43"/>
    <x v="1"/>
    <n v="349696"/>
    <x v="23"/>
    <x v="0"/>
    <m/>
    <m/>
    <m/>
    <m/>
    <m/>
    <m/>
  </r>
  <r>
    <x v="2"/>
    <x v="7"/>
    <x v="49"/>
    <x v="3"/>
    <n v="236963"/>
    <x v="27"/>
    <x v="0"/>
    <m/>
    <m/>
    <m/>
    <m/>
    <m/>
    <m/>
  </r>
  <r>
    <x v="2"/>
    <x v="8"/>
    <x v="50"/>
    <x v="5"/>
    <n v="136912"/>
    <x v="27"/>
    <x v="0"/>
    <m/>
    <m/>
    <m/>
    <m/>
    <m/>
    <m/>
  </r>
  <r>
    <x v="2"/>
    <x v="9"/>
    <x v="51"/>
    <x v="5"/>
    <n v="18520"/>
    <x v="41"/>
    <x v="1"/>
    <m/>
    <m/>
    <m/>
    <n v="741461"/>
    <m/>
    <n v="0.42286511746744365"/>
  </r>
  <r>
    <x v="2"/>
    <x v="10"/>
    <x v="52"/>
    <x v="6"/>
    <n v="21416"/>
    <x v="42"/>
    <x v="1"/>
    <m/>
    <m/>
    <m/>
    <m/>
    <m/>
    <m/>
  </r>
  <r>
    <x v="2"/>
    <x v="11"/>
    <x v="53"/>
    <x v="3"/>
    <n v="89882"/>
    <x v="43"/>
    <x v="1"/>
    <m/>
    <m/>
    <m/>
    <m/>
    <m/>
    <m/>
  </r>
  <r>
    <x v="2"/>
    <x v="0"/>
    <x v="54"/>
    <x v="1"/>
    <n v="126417"/>
    <x v="44"/>
    <x v="1"/>
    <m/>
    <m/>
    <m/>
    <m/>
    <m/>
    <m/>
  </r>
  <r>
    <x v="2"/>
    <x v="1"/>
    <x v="55"/>
    <x v="6"/>
    <n v="280415"/>
    <x v="45"/>
    <x v="1"/>
    <m/>
    <m/>
    <m/>
    <m/>
    <m/>
    <m/>
  </r>
  <r>
    <x v="2"/>
    <x v="2"/>
    <x v="56"/>
    <x v="5"/>
    <n v="169051"/>
    <x v="46"/>
    <x v="1"/>
    <m/>
    <m/>
    <m/>
    <m/>
    <m/>
    <m/>
  </r>
  <r>
    <x v="2"/>
    <x v="3"/>
    <x v="57"/>
    <x v="1"/>
    <n v="406055"/>
    <x v="47"/>
    <x v="1"/>
    <m/>
    <m/>
    <m/>
    <m/>
    <m/>
    <m/>
  </r>
  <r>
    <x v="2"/>
    <x v="4"/>
    <x v="58"/>
    <x v="4"/>
    <n v="358924"/>
    <x v="48"/>
    <x v="1"/>
    <m/>
    <m/>
    <m/>
    <m/>
    <m/>
    <m/>
  </r>
  <r>
    <x v="2"/>
    <x v="5"/>
    <x v="59"/>
    <x v="2"/>
    <n v="296697"/>
    <x v="49"/>
    <x v="1"/>
    <m/>
    <m/>
    <m/>
    <m/>
    <m/>
    <m/>
  </r>
  <r>
    <x v="2"/>
    <x v="6"/>
    <x v="60"/>
    <x v="1"/>
    <n v="208989"/>
    <x v="50"/>
    <x v="1"/>
    <m/>
    <m/>
    <m/>
    <m/>
    <m/>
    <m/>
  </r>
  <r>
    <x v="2"/>
    <x v="7"/>
    <x v="61"/>
    <x v="3"/>
    <n v="100772"/>
    <x v="51"/>
    <x v="1"/>
    <m/>
    <m/>
    <m/>
    <m/>
    <m/>
    <m/>
  </r>
  <r>
    <x v="2"/>
    <x v="8"/>
    <x v="62"/>
    <x v="5"/>
    <n v="44894"/>
    <x v="52"/>
    <x v="1"/>
    <m/>
    <m/>
    <m/>
    <m/>
    <m/>
    <m/>
  </r>
  <r>
    <x v="3"/>
    <x v="9"/>
    <x v="63"/>
    <x v="4"/>
    <n v="150293"/>
    <x v="27"/>
    <x v="0"/>
    <n v="3158109"/>
    <n v="1998830"/>
    <n v="0.63291988971881596"/>
    <n v="668368"/>
    <n v="985573"/>
    <n v="0.67815169449650103"/>
  </r>
  <r>
    <x v="3"/>
    <x v="10"/>
    <x v="64"/>
    <x v="4"/>
    <n v="147429"/>
    <x v="27"/>
    <x v="0"/>
    <m/>
    <m/>
    <m/>
    <m/>
    <m/>
    <m/>
  </r>
  <r>
    <x v="3"/>
    <x v="11"/>
    <x v="65"/>
    <x v="3"/>
    <n v="196477"/>
    <x v="53"/>
    <x v="0"/>
    <m/>
    <m/>
    <m/>
    <m/>
    <m/>
    <m/>
  </r>
  <r>
    <x v="3"/>
    <x v="0"/>
    <x v="66"/>
    <x v="1"/>
    <n v="279305"/>
    <x v="27"/>
    <x v="0"/>
    <m/>
    <m/>
    <m/>
    <m/>
    <m/>
    <m/>
  </r>
  <r>
    <x v="3"/>
    <x v="1"/>
    <x v="67"/>
    <x v="4"/>
    <n v="370646"/>
    <x v="54"/>
    <x v="0"/>
    <m/>
    <m/>
    <m/>
    <m/>
    <m/>
    <m/>
  </r>
  <r>
    <x v="3"/>
    <x v="2"/>
    <x v="67"/>
    <x v="2"/>
    <n v="418388"/>
    <x v="54"/>
    <x v="0"/>
    <m/>
    <m/>
    <m/>
    <m/>
    <m/>
    <m/>
  </r>
  <r>
    <x v="3"/>
    <x v="3"/>
    <x v="68"/>
    <x v="1"/>
    <n v="436292"/>
    <x v="23"/>
    <x v="0"/>
    <m/>
    <m/>
    <m/>
    <m/>
    <m/>
    <m/>
  </r>
  <r>
    <x v="3"/>
    <x v="9"/>
    <x v="69"/>
    <x v="4"/>
    <n v="40008"/>
    <x v="55"/>
    <x v="1"/>
    <m/>
    <m/>
    <m/>
    <n v="317205"/>
    <m/>
    <n v="0.32184830550349897"/>
  </r>
  <r>
    <x v="3"/>
    <x v="10"/>
    <x v="70"/>
    <x v="4"/>
    <n v="43016"/>
    <x v="56"/>
    <x v="1"/>
    <m/>
    <m/>
    <m/>
    <m/>
    <m/>
    <m/>
  </r>
  <r>
    <x v="3"/>
    <x v="11"/>
    <x v="70"/>
    <x v="3"/>
    <n v="62201"/>
    <x v="57"/>
    <x v="1"/>
    <m/>
    <m/>
    <m/>
    <m/>
    <m/>
    <m/>
  </r>
  <r>
    <x v="3"/>
    <x v="0"/>
    <x v="71"/>
    <x v="1"/>
    <n v="147285"/>
    <x v="58"/>
    <x v="1"/>
    <m/>
    <m/>
    <m/>
    <m/>
    <m/>
    <m/>
  </r>
  <r>
    <x v="3"/>
    <x v="1"/>
    <x v="72"/>
    <x v="4"/>
    <n v="234181"/>
    <x v="59"/>
    <x v="1"/>
    <m/>
    <m/>
    <m/>
    <m/>
    <m/>
    <m/>
  </r>
  <r>
    <x v="3"/>
    <x v="2"/>
    <x v="73"/>
    <x v="2"/>
    <n v="301230"/>
    <x v="60"/>
    <x v="1"/>
    <m/>
    <m/>
    <m/>
    <m/>
    <m/>
    <m/>
  </r>
  <r>
    <x v="3"/>
    <x v="3"/>
    <x v="34"/>
    <x v="1"/>
    <n v="331358"/>
    <x v="61"/>
    <x v="1"/>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1"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21">
  <location ref="A3:C16" firstHeaderRow="1" firstDataRow="2" firstDataCol="1" rowPageCount="1" colPageCount="1"/>
  <pivotFields count="18">
    <pivotField axis="axisPage" showAll="0">
      <items count="5">
        <item x="0"/>
        <item x="1"/>
        <item x="2"/>
        <item x="3"/>
        <item t="default"/>
      </items>
    </pivotField>
    <pivotField axis="axisRow" showAll="0">
      <items count="13">
        <item x="9"/>
        <item x="10"/>
        <item x="11"/>
        <item x="0"/>
        <item x="1"/>
        <item x="2"/>
        <item x="3"/>
        <item x="4"/>
        <item x="5"/>
        <item x="6"/>
        <item x="7"/>
        <item x="8"/>
        <item t="default"/>
      </items>
    </pivotField>
    <pivotField dataField="1" numFmtId="21"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showAll="0"/>
    <pivotField showAll="0"/>
    <pivotField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axis="axisCol" showAll="0">
      <items count="3">
        <item x="1"/>
        <item x="0"/>
        <item t="default"/>
      </items>
    </pivotField>
    <pivotField showAll="0"/>
    <pivotField showAll="0"/>
    <pivotField showAll="0"/>
    <pivotField showAll="0"/>
    <pivotField showAll="0"/>
    <pivotField showAll="0"/>
    <pivotField showAll="0">
      <items count="63">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t="default"/>
      </items>
    </pivotField>
    <pivotField showAll="0">
      <items count="27">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t="default"/>
      </items>
    </pivotField>
    <pivotField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s>
  <rowFields count="1">
    <field x="1"/>
  </rowFields>
  <rowItems count="12">
    <i>
      <x/>
    </i>
    <i>
      <x v="1"/>
    </i>
    <i>
      <x v="2"/>
    </i>
    <i>
      <x v="3"/>
    </i>
    <i>
      <x v="4"/>
    </i>
    <i>
      <x v="5"/>
    </i>
    <i>
      <x v="6"/>
    </i>
    <i>
      <x v="7"/>
    </i>
    <i>
      <x v="8"/>
    </i>
    <i>
      <x v="9"/>
    </i>
    <i>
      <x v="10"/>
    </i>
    <i>
      <x v="11"/>
    </i>
  </rowItems>
  <colFields count="1">
    <field x="6"/>
  </colFields>
  <colItems count="2">
    <i>
      <x/>
    </i>
    <i>
      <x v="1"/>
    </i>
  </colItems>
  <pageFields count="1">
    <pageField fld="0" item="2" hier="-1"/>
  </pageFields>
  <dataFields count="1">
    <dataField name=" Average Ride_length per Year" fld="2" baseField="1" baseItem="0" numFmtId="21"/>
  </dataFields>
  <chartFormats count="4">
    <chartFormat chart="16" format="0" series="1">
      <pivotArea type="data" outline="0" fieldPosition="0">
        <references count="2">
          <reference field="4294967294" count="1" selected="0">
            <x v="0"/>
          </reference>
          <reference field="6" count="1" selected="0">
            <x v="0"/>
          </reference>
        </references>
      </pivotArea>
    </chartFormat>
    <chartFormat chart="16" format="1" series="1">
      <pivotArea type="data" outline="0" fieldPosition="0">
        <references count="2">
          <reference field="4294967294" count="1" selected="0">
            <x v="0"/>
          </reference>
          <reference field="6" count="1" selected="0">
            <x v="1"/>
          </reference>
        </references>
      </pivotArea>
    </chartFormat>
    <chartFormat chart="18" format="4" series="1">
      <pivotArea type="data" outline="0" fieldPosition="0">
        <references count="2">
          <reference field="4294967294" count="1" selected="0">
            <x v="0"/>
          </reference>
          <reference field="6" count="1" selected="0">
            <x v="0"/>
          </reference>
        </references>
      </pivotArea>
    </chartFormat>
    <chartFormat chart="18" format="5" series="1">
      <pivotArea type="data" outline="0" fieldPosition="0">
        <references count="2">
          <reference field="4294967294" count="1" selected="0">
            <x v="0"/>
          </reference>
          <reference field="6"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4"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10">
  <location ref="A3:B5" firstHeaderRow="1" firstDataRow="1" firstDataCol="1" rowPageCount="1" colPageCount="1"/>
  <pivotFields count="18">
    <pivotField axis="axisPage" showAll="0">
      <items count="5">
        <item x="0"/>
        <item x="1"/>
        <item x="2"/>
        <item x="3"/>
        <item t="default"/>
      </items>
    </pivotField>
    <pivotField showAll="0"/>
    <pivotField numFmtId="21" showAll="0"/>
    <pivotField showAll="0"/>
    <pivotField dataField="1" showAll="0"/>
    <pivotField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axis="axisRow" showAll="0">
      <items count="3">
        <item x="1"/>
        <item x="0"/>
        <item t="default"/>
      </items>
    </pivotField>
    <pivotField showAll="0"/>
    <pivotField showAll="0"/>
    <pivotField showAll="0"/>
    <pivotField showAll="0"/>
    <pivotField showAll="0"/>
    <pivotField showAll="0"/>
    <pivotField showAll="0" defaultSubtotal="0"/>
    <pivotField showAll="0" defaultSubtotal="0"/>
    <pivotField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s>
  <rowFields count="1">
    <field x="6"/>
  </rowFields>
  <rowItems count="2">
    <i>
      <x/>
    </i>
    <i>
      <x v="1"/>
    </i>
  </rowItems>
  <colItems count="1">
    <i/>
  </colItems>
  <pageFields count="1">
    <pageField fld="0" item="2" hier="-1"/>
  </pageFields>
  <dataFields count="1">
    <dataField name="Annual membership count comparison" fld="4" baseField="0" baseItem="0"/>
  </dataFields>
  <chartFormats count="6">
    <chartFormat chart="5" format="0" series="1">
      <pivotArea type="data" outline="0" fieldPosition="0">
        <references count="1">
          <reference field="4294967294" count="1" selected="0">
            <x v="0"/>
          </reference>
        </references>
      </pivotArea>
    </chartFormat>
    <chartFormat chart="5" format="1">
      <pivotArea type="data" outline="0" fieldPosition="0">
        <references count="2">
          <reference field="4294967294" count="1" selected="0">
            <x v="0"/>
          </reference>
          <reference field="6" count="1" selected="0">
            <x v="0"/>
          </reference>
        </references>
      </pivotArea>
    </chartFormat>
    <chartFormat chart="5" format="2">
      <pivotArea type="data" outline="0" fieldPosition="0">
        <references count="2">
          <reference field="4294967294" count="1" selected="0">
            <x v="0"/>
          </reference>
          <reference field="6" count="1" selected="0">
            <x v="1"/>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6" count="1" selected="0">
            <x v="0"/>
          </reference>
        </references>
      </pivotArea>
    </chartFormat>
    <chartFormat chart="7" format="8">
      <pivotArea type="data" outline="0" fieldPosition="0">
        <references count="2">
          <reference field="4294967294" count="1" selected="0">
            <x v="0"/>
          </reference>
          <reference field="6"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PivotTable6" cacheId="0"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A4:A5" firstHeaderRow="1" firstDataRow="1" firstDataCol="0" rowPageCount="2" colPageCount="1"/>
  <pivotFields count="18">
    <pivotField axis="axisPage" showAll="0">
      <items count="5">
        <item x="0"/>
        <item x="1"/>
        <item x="2"/>
        <item x="3"/>
        <item t="default"/>
      </items>
    </pivotField>
    <pivotField showAll="0"/>
    <pivotField numFmtId="21" showAll="0"/>
    <pivotField showAll="0"/>
    <pivotField showAll="0"/>
    <pivotField dataField="1"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axis="axisPage" showAll="0">
      <items count="3">
        <item x="1"/>
        <item x="0"/>
        <item t="default"/>
      </items>
    </pivotField>
    <pivotField showAll="0"/>
    <pivotField showAll="0"/>
    <pivotField showAll="0"/>
    <pivotField showAll="0"/>
    <pivotField showAll="0"/>
    <pivotField showAll="0"/>
    <pivotField showAll="0" defaultSubtotal="0"/>
    <pivotField showAll="0" defaultSubtotal="0"/>
    <pivotField showAll="0" defaultSubtotal="0">
      <items count="62">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s>
    </pivotField>
    <pivotField showAll="0" defaultSubtotal="0">
      <items count="26">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s>
    </pivotField>
    <pivotField showAll="0" defaultSubtotal="0">
      <items count="368">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s>
    </pivotField>
  </pivotFields>
  <rowItems count="1">
    <i/>
  </rowItems>
  <colItems count="1">
    <i/>
  </colItems>
  <pageFields count="2">
    <pageField fld="0" item="2" hier="-1"/>
    <pageField fld="6" item="1" hier="-1"/>
  </pageFields>
  <dataFields count="1">
    <dataField name="Max of max ride_length" fld="5" subtotal="max" baseField="6" baseItem="0"/>
  </dataFields>
  <formats count="1">
    <format dxfId="1">
      <pivotArea collapsedLevelsAreSubtotals="1" fieldPosition="0">
        <references count="1">
          <reference field="6"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PivotTable2"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11">
  <location ref="A3:C16" firstHeaderRow="1" firstDataRow="2" firstDataCol="1" rowPageCount="1" colPageCount="1"/>
  <pivotFields count="18">
    <pivotField axis="axisPage" showAll="0">
      <items count="5">
        <item x="0"/>
        <item x="1"/>
        <item x="2"/>
        <item x="3"/>
        <item t="default"/>
      </items>
    </pivotField>
    <pivotField axis="axisRow" showAll="0" sortType="descending">
      <items count="13">
        <item x="9"/>
        <item x="10"/>
        <item x="11"/>
        <item x="0"/>
        <item x="1"/>
        <item x="2"/>
        <item x="3"/>
        <item x="4"/>
        <item x="5"/>
        <item x="6"/>
        <item x="7"/>
        <item x="8"/>
        <item t="default"/>
      </items>
      <autoSortScope>
        <pivotArea dataOnly="0" outline="0" fieldPosition="0">
          <references count="2">
            <reference field="4294967294" count="1" selected="0">
              <x v="0"/>
            </reference>
            <reference field="6" count="1" selected="0">
              <x v="0"/>
            </reference>
          </references>
        </pivotArea>
      </autoSortScope>
    </pivotField>
    <pivotField numFmtId="21" showAll="0"/>
    <pivotField showAll="0"/>
    <pivotField dataField="1" showAll="0"/>
    <pivotField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axis="axisCol" showAll="0">
      <items count="3">
        <item x="1"/>
        <item x="0"/>
        <item t="default"/>
      </items>
    </pivotField>
    <pivotField showAll="0"/>
    <pivotField showAll="0"/>
    <pivotField showAll="0"/>
    <pivotField showAll="0"/>
    <pivotField showAll="0"/>
    <pivotField showAll="0"/>
    <pivotField showAll="0" defaultSubtotal="0"/>
    <pivotField showAll="0" defaultSubtotal="0"/>
    <pivotField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s>
  <rowFields count="1">
    <field x="1"/>
  </rowFields>
  <rowItems count="12">
    <i>
      <x v="6"/>
    </i>
    <i>
      <x v="7"/>
    </i>
    <i>
      <x v="8"/>
    </i>
    <i>
      <x v="4"/>
    </i>
    <i>
      <x v="9"/>
    </i>
    <i>
      <x v="5"/>
    </i>
    <i>
      <x v="3"/>
    </i>
    <i>
      <x v="10"/>
    </i>
    <i>
      <x v="2"/>
    </i>
    <i>
      <x v="11"/>
    </i>
    <i>
      <x v="1"/>
    </i>
    <i>
      <x/>
    </i>
  </rowItems>
  <colFields count="1">
    <field x="6"/>
  </colFields>
  <colItems count="2">
    <i>
      <x/>
    </i>
    <i>
      <x v="1"/>
    </i>
  </colItems>
  <pageFields count="1">
    <pageField fld="0" item="2" hier="-1"/>
  </pageFields>
  <dataFields count="1">
    <dataField name="Membership count per month" fld="4" baseField="0" baseItem="0"/>
  </dataFields>
  <chartFormats count="5">
    <chartFormat chart="6" format="0" series="1">
      <pivotArea type="data" outline="0" fieldPosition="0">
        <references count="2">
          <reference field="4294967294" count="1" selected="0">
            <x v="0"/>
          </reference>
          <reference field="6" count="1" selected="0">
            <x v="0"/>
          </reference>
        </references>
      </pivotArea>
    </chartFormat>
    <chartFormat chart="6" format="1" series="1">
      <pivotArea type="data" outline="0" fieldPosition="0">
        <references count="2">
          <reference field="4294967294" count="1" selected="0">
            <x v="0"/>
          </reference>
          <reference field="6" count="1" selected="0">
            <x v="1"/>
          </reference>
        </references>
      </pivotArea>
    </chartFormat>
    <chartFormat chart="8" format="4" series="1">
      <pivotArea type="data" outline="0" fieldPosition="0">
        <references count="2">
          <reference field="4294967294" count="1" selected="0">
            <x v="0"/>
          </reference>
          <reference field="6" count="1" selected="0">
            <x v="0"/>
          </reference>
        </references>
      </pivotArea>
    </chartFormat>
    <chartFormat chart="8" format="5" series="1">
      <pivotArea type="data" outline="0" fieldPosition="0">
        <references count="2">
          <reference field="4294967294" count="1" selected="0">
            <x v="0"/>
          </reference>
          <reference field="6" count="1" selected="0">
            <x v="1"/>
          </reference>
        </references>
      </pivotArea>
    </chartFormat>
    <chartFormat chart="8" format="6">
      <pivotArea type="data" outline="0" fieldPosition="0">
        <references count="3">
          <reference field="4294967294" count="1" selected="0">
            <x v="0"/>
          </reference>
          <reference field="1" count="1" selected="0">
            <x v="6"/>
          </reference>
          <reference field="6"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600-000000000000}" name="PivotTable3"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7">
  <location ref="A3:C10" firstHeaderRow="1" firstDataRow="2" firstDataCol="1" rowPageCount="1" colPageCount="1"/>
  <pivotFields count="18">
    <pivotField axis="axisPage" showAll="0">
      <items count="5">
        <item x="0"/>
        <item x="1"/>
        <item x="2"/>
        <item x="3"/>
        <item t="default"/>
      </items>
    </pivotField>
    <pivotField showAll="0"/>
    <pivotField dataField="1" numFmtId="21"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axis="axisRow" showAll="0" sortType="ascending">
      <items count="8">
        <item x="0"/>
        <item x="6"/>
        <item x="4"/>
        <item x="3"/>
        <item x="5"/>
        <item x="2"/>
        <item x="1"/>
        <item t="default"/>
      </items>
      <autoSortScope>
        <pivotArea dataOnly="0" outline="0" fieldPosition="0">
          <references count="2">
            <reference field="4294967294" count="1" selected="0">
              <x v="0"/>
            </reference>
            <reference field="6" count="1" selected="0">
              <x v="0"/>
            </reference>
          </references>
        </pivotArea>
      </autoSortScope>
    </pivotField>
    <pivotField showAll="0"/>
    <pivotField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axis="axisCol" showAll="0">
      <items count="3">
        <item x="1"/>
        <item x="0"/>
        <item t="default"/>
      </items>
    </pivotField>
    <pivotField showAll="0"/>
    <pivotField showAll="0"/>
    <pivotField showAll="0"/>
    <pivotField showAll="0"/>
    <pivotField showAll="0"/>
    <pivotField showAll="0"/>
    <pivotField showAll="0" defaultSubtotal="0">
      <items count="62">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s>
    </pivotField>
    <pivotField showAll="0" defaultSubtotal="0">
      <items count="26">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s>
    </pivotField>
    <pivotField showAll="0">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s>
  <rowFields count="1">
    <field x="3"/>
  </rowFields>
  <rowItems count="6">
    <i>
      <x v="5"/>
    </i>
    <i>
      <x v="2"/>
    </i>
    <i>
      <x v="3"/>
    </i>
    <i>
      <x v="1"/>
    </i>
    <i>
      <x v="4"/>
    </i>
    <i>
      <x v="6"/>
    </i>
  </rowItems>
  <colFields count="1">
    <field x="6"/>
  </colFields>
  <colItems count="2">
    <i>
      <x/>
    </i>
    <i>
      <x v="1"/>
    </i>
  </colItems>
  <pageFields count="1">
    <pageField fld="0" item="2" hier="-1"/>
  </pageFields>
  <dataFields count="1">
    <dataField name="Average Ride_length per weekday" fld="2" baseField="3" baseItem="4" numFmtId="21"/>
  </dataFields>
  <formats count="1">
    <format dxfId="0">
      <pivotArea outline="0" collapsedLevelsAreSubtotals="1" fieldPosition="0"/>
    </format>
  </formats>
  <chartFormats count="4">
    <chartFormat chart="2" format="0" series="1">
      <pivotArea type="data" outline="0" fieldPosition="0">
        <references count="2">
          <reference field="4294967294" count="1" selected="0">
            <x v="0"/>
          </reference>
          <reference field="6" count="1" selected="0">
            <x v="0"/>
          </reference>
        </references>
      </pivotArea>
    </chartFormat>
    <chartFormat chart="2" format="1" series="1">
      <pivotArea type="data" outline="0" fieldPosition="0">
        <references count="2">
          <reference field="4294967294" count="1" selected="0">
            <x v="0"/>
          </reference>
          <reference field="6" count="1" selected="0">
            <x v="1"/>
          </reference>
        </references>
      </pivotArea>
    </chartFormat>
    <chartFormat chart="4" format="4" series="1">
      <pivotArea type="data" outline="0" fieldPosition="0">
        <references count="2">
          <reference field="4294967294" count="1" selected="0">
            <x v="0"/>
          </reference>
          <reference field="6" count="1" selected="0">
            <x v="0"/>
          </reference>
        </references>
      </pivotArea>
    </chartFormat>
    <chartFormat chart="4" format="5" series="1">
      <pivotArea type="data" outline="0" fieldPosition="0">
        <references count="2">
          <reference field="4294967294" count="1" selected="0">
            <x v="0"/>
          </reference>
          <reference field="6"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0000000-0013-0000-FFFF-FFFF01000000}" sourceName="YEAR">
  <pivotTables>
    <pivotTable tabId="6" name="PivotTable3"/>
    <pivotTable tabId="7" name="PivotTable4"/>
    <pivotTable tabId="3" name="PivotTable1"/>
    <pivotTable tabId="5" name="PivotTable2"/>
    <pivotTable tabId="9" name="PivotTable6"/>
  </pivotTables>
  <data>
    <tabular pivotCacheId="403016380">
      <items count="4">
        <i x="0"/>
        <i x="1"/>
        <i x="2" s="1"/>
        <i x="3"/>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mbership" xr10:uid="{00000000-0013-0000-FFFF-FFFF02000000}" sourceName="membership">
  <pivotTables>
    <pivotTable tabId="9" name="PivotTable6"/>
  </pivotTables>
  <data>
    <tabular pivotCacheId="403016380">
      <items count="2">
        <i x="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0000000-0014-0000-FFFF-FFFF01000000}" cache="Slicer_YEAR" caption="YEAR" columnCount="4" showCaption="0" style="Slicer Style 4" rowHeight="234950"/>
  <slicer name="membership" xr10:uid="{00000000-0014-0000-FFFF-FFFF02000000}" cache="Slicer_membership" caption="membership" columnCount="2" showCaption="0" style="Slicer Style 4"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47"/>
  <sheetViews>
    <sheetView showGridLines="0" tabSelected="1" topLeftCell="C16" workbookViewId="0">
      <selection activeCell="O44" sqref="O44"/>
    </sheetView>
  </sheetViews>
  <sheetFormatPr defaultRowHeight="14.4" x14ac:dyDescent="0.3"/>
  <sheetData>
    <row r="1" spans="1:11" x14ac:dyDescent="0.3">
      <c r="A1" s="1"/>
      <c r="B1" s="11"/>
      <c r="C1" s="11"/>
      <c r="D1" s="11"/>
      <c r="E1" s="11"/>
      <c r="F1" s="11"/>
      <c r="G1" s="11"/>
      <c r="H1" s="10"/>
      <c r="I1" s="10"/>
      <c r="J1" s="10"/>
    </row>
    <row r="2" spans="1:11" x14ac:dyDescent="0.3">
      <c r="A2" s="8"/>
      <c r="B2" s="11"/>
      <c r="C2" s="11"/>
      <c r="D2" s="11"/>
      <c r="E2" s="11"/>
      <c r="F2" s="11"/>
      <c r="G2" s="11"/>
      <c r="H2" s="1"/>
      <c r="I2" s="1"/>
      <c r="J2" s="1"/>
    </row>
    <row r="3" spans="1:11" x14ac:dyDescent="0.3">
      <c r="A3" s="1"/>
      <c r="B3" s="1"/>
      <c r="C3" s="1"/>
      <c r="D3" s="1"/>
      <c r="E3" s="1"/>
      <c r="F3" s="1"/>
      <c r="G3" s="1"/>
      <c r="H3" s="1"/>
      <c r="I3" s="1"/>
      <c r="J3" s="1"/>
    </row>
    <row r="4" spans="1:11" x14ac:dyDescent="0.3">
      <c r="A4" s="1"/>
      <c r="B4" s="1"/>
      <c r="C4" s="1"/>
      <c r="D4" s="1"/>
      <c r="E4" s="1"/>
      <c r="F4" s="1"/>
      <c r="G4" s="1"/>
      <c r="H4" s="1"/>
      <c r="I4" s="1"/>
      <c r="J4" s="1"/>
    </row>
    <row r="5" spans="1:11" x14ac:dyDescent="0.3">
      <c r="A5" s="1"/>
      <c r="B5" s="1"/>
      <c r="C5" s="1"/>
      <c r="D5" s="1"/>
      <c r="E5" s="1"/>
      <c r="F5" s="1"/>
      <c r="G5" s="1"/>
      <c r="H5" s="1"/>
      <c r="I5" s="1"/>
      <c r="J5" s="1"/>
    </row>
    <row r="6" spans="1:11" x14ac:dyDescent="0.3">
      <c r="A6" s="1"/>
      <c r="B6" s="1"/>
      <c r="C6" s="1"/>
      <c r="D6" s="1"/>
      <c r="E6" s="1"/>
      <c r="F6" s="1"/>
      <c r="G6" s="1"/>
      <c r="H6" s="1"/>
      <c r="I6" s="1"/>
      <c r="J6" s="1"/>
    </row>
    <row r="7" spans="1:11" x14ac:dyDescent="0.3">
      <c r="A7" s="1"/>
      <c r="B7" s="1"/>
      <c r="C7" s="1"/>
      <c r="D7" s="1"/>
      <c r="E7" s="1"/>
      <c r="F7" s="1"/>
      <c r="G7" s="1"/>
      <c r="H7" s="1"/>
      <c r="I7" s="1"/>
      <c r="J7" s="1"/>
    </row>
    <row r="8" spans="1:11" x14ac:dyDescent="0.3">
      <c r="A8" s="1"/>
      <c r="B8" s="1"/>
      <c r="C8" s="1"/>
      <c r="D8" s="1"/>
      <c r="E8" s="1"/>
      <c r="F8" s="1"/>
      <c r="G8" s="1"/>
      <c r="H8" s="1"/>
      <c r="I8" s="1"/>
      <c r="J8" s="1"/>
      <c r="K8" s="1"/>
    </row>
    <row r="9" spans="1:11" x14ac:dyDescent="0.3">
      <c r="A9" s="1"/>
      <c r="B9" s="1"/>
      <c r="C9" s="1"/>
      <c r="D9" s="1"/>
      <c r="E9" s="1"/>
      <c r="F9" s="1"/>
      <c r="G9" s="1"/>
      <c r="H9" s="1"/>
      <c r="I9" s="1"/>
      <c r="J9" s="1"/>
    </row>
    <row r="10" spans="1:11" x14ac:dyDescent="0.3">
      <c r="A10" s="1"/>
      <c r="B10" s="1"/>
      <c r="C10" s="1"/>
      <c r="D10" s="1"/>
      <c r="E10" s="1"/>
      <c r="F10" s="1"/>
      <c r="G10" s="1"/>
      <c r="H10" s="1"/>
      <c r="I10" s="1"/>
      <c r="J10" s="1"/>
    </row>
    <row r="11" spans="1:11" x14ac:dyDescent="0.3">
      <c r="A11" s="1"/>
      <c r="B11" s="1"/>
      <c r="C11" s="1"/>
      <c r="D11" s="1"/>
      <c r="E11" s="1"/>
      <c r="F11" s="1"/>
      <c r="G11" s="1"/>
      <c r="H11" s="1"/>
      <c r="I11" s="1"/>
      <c r="J11" s="1"/>
    </row>
    <row r="12" spans="1:11" x14ac:dyDescent="0.3">
      <c r="A12" s="1"/>
      <c r="B12" s="1"/>
      <c r="C12" s="1"/>
      <c r="D12" s="1"/>
      <c r="E12" s="1"/>
      <c r="F12" s="1"/>
      <c r="G12" s="1"/>
      <c r="H12" s="1"/>
      <c r="I12" s="1"/>
      <c r="J12" s="1"/>
    </row>
    <row r="13" spans="1:11" x14ac:dyDescent="0.3">
      <c r="A13" s="1"/>
      <c r="B13" s="1"/>
      <c r="C13" s="1"/>
      <c r="D13" s="1"/>
      <c r="E13" s="1"/>
      <c r="F13" s="1"/>
      <c r="G13" s="1"/>
      <c r="H13" s="1"/>
      <c r="I13" s="1"/>
      <c r="J13" s="1"/>
    </row>
    <row r="14" spans="1:11" x14ac:dyDescent="0.3">
      <c r="A14" s="1"/>
      <c r="B14" s="1"/>
      <c r="C14" s="1"/>
      <c r="D14" s="1"/>
      <c r="E14" s="1"/>
      <c r="F14" s="1"/>
      <c r="G14" s="1"/>
      <c r="H14" s="1"/>
      <c r="I14" s="1"/>
      <c r="J14" s="1"/>
    </row>
    <row r="15" spans="1:11" x14ac:dyDescent="0.3">
      <c r="A15" s="1"/>
      <c r="B15" s="1"/>
      <c r="C15" s="1"/>
      <c r="D15" s="1"/>
      <c r="E15" s="1"/>
      <c r="F15" s="1"/>
      <c r="G15" s="1"/>
      <c r="H15" s="1"/>
      <c r="I15" s="1"/>
      <c r="J15" s="1"/>
    </row>
    <row r="16" spans="1:11" x14ac:dyDescent="0.3">
      <c r="A16" s="1"/>
      <c r="B16" s="1"/>
      <c r="C16" s="1"/>
      <c r="D16" s="1"/>
      <c r="E16" s="1"/>
      <c r="F16" s="1"/>
      <c r="G16" s="1"/>
      <c r="H16" s="1"/>
      <c r="I16" s="1"/>
      <c r="J16" s="1"/>
    </row>
    <row r="17" spans="1:10" x14ac:dyDescent="0.3">
      <c r="A17" s="1"/>
      <c r="B17" s="1"/>
      <c r="C17" s="1"/>
      <c r="D17" s="1"/>
      <c r="E17" s="1"/>
      <c r="F17" s="1"/>
      <c r="G17" s="1"/>
      <c r="H17" s="1"/>
      <c r="I17" s="1"/>
      <c r="J17" s="1"/>
    </row>
    <row r="18" spans="1:10" x14ac:dyDescent="0.3">
      <c r="A18" s="1"/>
      <c r="B18" s="1"/>
      <c r="C18" s="1"/>
      <c r="D18" s="1"/>
      <c r="E18" s="1"/>
      <c r="F18" s="1"/>
      <c r="G18" s="1"/>
      <c r="H18" s="1"/>
      <c r="I18" s="1"/>
      <c r="J18" s="1"/>
    </row>
    <row r="19" spans="1:10" x14ac:dyDescent="0.3">
      <c r="A19" s="1"/>
      <c r="B19" s="1"/>
      <c r="C19" s="1"/>
      <c r="D19" s="1"/>
      <c r="E19" s="1"/>
      <c r="F19" s="1"/>
      <c r="G19" s="1"/>
      <c r="H19" s="1"/>
      <c r="I19" s="1"/>
      <c r="J19" s="1"/>
    </row>
    <row r="20" spans="1:10" x14ac:dyDescent="0.3">
      <c r="A20" s="1"/>
      <c r="B20" s="1"/>
      <c r="C20" s="1"/>
      <c r="D20" s="1"/>
      <c r="E20" s="1"/>
      <c r="F20" s="1"/>
      <c r="G20" s="1"/>
      <c r="H20" s="1"/>
      <c r="I20" s="1"/>
      <c r="J20" s="1"/>
    </row>
    <row r="21" spans="1:10" x14ac:dyDescent="0.3">
      <c r="A21" s="1"/>
      <c r="B21" s="1"/>
      <c r="C21" s="1"/>
      <c r="D21" s="1"/>
      <c r="E21" s="1"/>
      <c r="F21" s="1"/>
      <c r="G21" s="1"/>
      <c r="H21" s="1"/>
      <c r="I21" s="1"/>
      <c r="J21" s="1"/>
    </row>
    <row r="22" spans="1:10" x14ac:dyDescent="0.3">
      <c r="A22" s="1"/>
      <c r="B22" s="1"/>
      <c r="C22" s="1"/>
      <c r="D22" s="1"/>
      <c r="E22" s="1"/>
      <c r="F22" s="1"/>
      <c r="G22" s="1"/>
      <c r="H22" s="1"/>
      <c r="I22" s="1"/>
      <c r="J22" s="1"/>
    </row>
    <row r="23" spans="1:10" x14ac:dyDescent="0.3">
      <c r="A23" s="1"/>
      <c r="B23" s="1"/>
      <c r="C23" s="1"/>
      <c r="D23" s="1"/>
      <c r="E23" s="1"/>
      <c r="F23" s="1"/>
      <c r="G23" s="1"/>
      <c r="H23" s="1"/>
      <c r="I23" s="1"/>
      <c r="J23" s="1"/>
    </row>
    <row r="24" spans="1:10" x14ac:dyDescent="0.3">
      <c r="A24" s="1"/>
      <c r="B24" s="1"/>
      <c r="C24" s="1"/>
      <c r="D24" s="1"/>
      <c r="E24" s="1"/>
      <c r="F24" s="1"/>
      <c r="G24" s="1"/>
      <c r="H24" s="1"/>
      <c r="I24" s="1"/>
      <c r="J24" s="1"/>
    </row>
    <row r="25" spans="1:10" x14ac:dyDescent="0.3">
      <c r="A25" s="1"/>
      <c r="B25" s="1"/>
      <c r="C25" s="1"/>
      <c r="D25" s="1"/>
      <c r="E25" s="1"/>
      <c r="F25" s="1"/>
      <c r="G25" s="1"/>
      <c r="H25" s="1"/>
      <c r="I25" s="1"/>
      <c r="J25" s="1"/>
    </row>
    <row r="26" spans="1:10" x14ac:dyDescent="0.3">
      <c r="A26" s="1"/>
      <c r="B26" s="1"/>
      <c r="C26" s="1"/>
      <c r="D26" s="1"/>
      <c r="E26" s="1"/>
      <c r="F26" s="1"/>
      <c r="G26" s="1"/>
      <c r="H26" s="1"/>
      <c r="I26" s="1"/>
      <c r="J26" s="1"/>
    </row>
    <row r="27" spans="1:10" x14ac:dyDescent="0.3">
      <c r="A27" s="1"/>
      <c r="B27" s="1"/>
      <c r="C27" s="1"/>
      <c r="D27" s="1"/>
      <c r="E27" s="1"/>
      <c r="F27" s="1"/>
      <c r="G27" s="1"/>
      <c r="H27" s="1"/>
      <c r="I27" s="1"/>
      <c r="J27" s="1"/>
    </row>
    <row r="28" spans="1:10" x14ac:dyDescent="0.3">
      <c r="A28" s="1"/>
      <c r="B28" s="1"/>
      <c r="C28" s="1"/>
      <c r="D28" s="1"/>
      <c r="E28" s="1"/>
      <c r="F28" s="1"/>
      <c r="G28" s="1"/>
      <c r="H28" s="1"/>
      <c r="I28" s="1"/>
      <c r="J28" s="1"/>
    </row>
    <row r="29" spans="1:10" x14ac:dyDescent="0.3">
      <c r="A29" s="1"/>
      <c r="B29" s="1"/>
      <c r="C29" s="1"/>
      <c r="D29" s="1"/>
      <c r="E29" s="1"/>
      <c r="F29" s="1"/>
      <c r="G29" s="1"/>
      <c r="H29" s="1"/>
      <c r="I29" s="1"/>
      <c r="J29" s="1"/>
    </row>
    <row r="30" spans="1:10" x14ac:dyDescent="0.3">
      <c r="A30" s="1"/>
      <c r="B30" s="1"/>
      <c r="C30" s="1"/>
      <c r="D30" s="1"/>
      <c r="E30" s="1"/>
      <c r="F30" s="1"/>
      <c r="G30" s="1"/>
      <c r="H30" s="1"/>
      <c r="I30" s="1"/>
      <c r="J30" s="1"/>
    </row>
    <row r="31" spans="1:10" x14ac:dyDescent="0.3">
      <c r="A31" s="1"/>
      <c r="B31" s="1"/>
      <c r="C31" s="1"/>
      <c r="D31" s="1"/>
      <c r="E31" s="1"/>
      <c r="F31" s="1"/>
      <c r="G31" s="1"/>
      <c r="H31" s="1"/>
      <c r="I31" s="1"/>
      <c r="J31" s="1"/>
    </row>
    <row r="32" spans="1:10" x14ac:dyDescent="0.3">
      <c r="A32" s="1"/>
      <c r="B32" s="1"/>
      <c r="C32" s="1"/>
      <c r="D32" s="1"/>
      <c r="E32" s="1"/>
      <c r="F32" s="1"/>
      <c r="G32" s="1"/>
      <c r="H32" s="1"/>
      <c r="I32" s="1"/>
      <c r="J32" s="1"/>
    </row>
    <row r="33" spans="1:10" x14ac:dyDescent="0.3">
      <c r="A33" s="1"/>
      <c r="B33" s="1"/>
      <c r="C33" s="1"/>
      <c r="D33" s="1"/>
      <c r="E33" s="1"/>
      <c r="F33" s="1"/>
      <c r="G33" s="1"/>
      <c r="H33" s="1"/>
      <c r="I33" s="1"/>
      <c r="J33" s="1"/>
    </row>
    <row r="34" spans="1:10" x14ac:dyDescent="0.3">
      <c r="A34" s="1"/>
      <c r="B34" s="1"/>
      <c r="C34" s="1"/>
      <c r="D34" s="1"/>
      <c r="E34" s="1"/>
      <c r="F34" s="1"/>
      <c r="G34" s="1"/>
      <c r="H34" s="1"/>
      <c r="I34" s="1"/>
      <c r="J34" s="1"/>
    </row>
    <row r="35" spans="1:10" x14ac:dyDescent="0.3">
      <c r="A35" s="1"/>
      <c r="B35" s="1"/>
      <c r="C35" s="1"/>
      <c r="D35" s="1"/>
      <c r="E35" s="1"/>
      <c r="F35" s="1"/>
      <c r="G35" s="1"/>
      <c r="H35" s="1"/>
      <c r="I35" s="1"/>
      <c r="J35" s="1"/>
    </row>
    <row r="36" spans="1:10" x14ac:dyDescent="0.3">
      <c r="A36" s="1"/>
      <c r="B36" s="1"/>
      <c r="C36" s="1"/>
      <c r="D36" s="1"/>
      <c r="E36" s="1"/>
      <c r="F36" s="1"/>
      <c r="G36" s="1"/>
      <c r="H36" s="1"/>
      <c r="I36" s="1"/>
      <c r="J36" s="1"/>
    </row>
    <row r="37" spans="1:10" x14ac:dyDescent="0.3">
      <c r="A37" s="1"/>
      <c r="B37" s="1"/>
      <c r="C37" s="1"/>
      <c r="D37" s="1"/>
      <c r="E37" s="1"/>
      <c r="F37" s="1"/>
      <c r="G37" s="1"/>
      <c r="H37" s="1"/>
      <c r="I37" s="1"/>
      <c r="J37" s="1"/>
    </row>
    <row r="38" spans="1:10" x14ac:dyDescent="0.3">
      <c r="A38" s="1"/>
      <c r="B38" s="1"/>
      <c r="C38" s="1"/>
      <c r="D38" s="1"/>
      <c r="E38" s="1"/>
      <c r="F38" s="1"/>
      <c r="G38" s="1"/>
      <c r="H38" s="1"/>
      <c r="I38" s="1"/>
      <c r="J38" s="1"/>
    </row>
    <row r="39" spans="1:10" x14ac:dyDescent="0.3">
      <c r="A39" s="1"/>
      <c r="B39" s="1"/>
      <c r="C39" s="1"/>
      <c r="D39" s="1"/>
      <c r="E39" s="1"/>
      <c r="F39" s="1"/>
      <c r="G39" s="1"/>
      <c r="H39" s="1"/>
      <c r="I39" s="1"/>
      <c r="J39" s="1"/>
    </row>
    <row r="40" spans="1:10" x14ac:dyDescent="0.3">
      <c r="A40" s="1"/>
      <c r="B40" s="1"/>
      <c r="C40" s="1"/>
      <c r="D40" s="1"/>
      <c r="E40" s="1"/>
      <c r="F40" s="1"/>
      <c r="G40" s="1"/>
      <c r="H40" s="1"/>
      <c r="I40" s="1"/>
      <c r="J40" s="1"/>
    </row>
    <row r="41" spans="1:10" x14ac:dyDescent="0.3">
      <c r="A41" s="1"/>
      <c r="B41" s="1"/>
      <c r="C41" s="1"/>
      <c r="D41" s="1"/>
      <c r="E41" s="1"/>
      <c r="F41" s="1"/>
      <c r="G41" s="1"/>
      <c r="H41" s="1"/>
      <c r="I41" s="1"/>
      <c r="J41" s="1"/>
    </row>
    <row r="42" spans="1:10" x14ac:dyDescent="0.3">
      <c r="A42" s="1"/>
      <c r="B42" s="1"/>
      <c r="C42" s="1"/>
      <c r="D42" s="1"/>
      <c r="E42" s="1"/>
      <c r="F42" s="1"/>
      <c r="G42" s="1"/>
      <c r="H42" s="1"/>
      <c r="I42" s="1"/>
      <c r="J42" s="1"/>
    </row>
    <row r="43" spans="1:10" x14ac:dyDescent="0.3">
      <c r="A43" s="1"/>
      <c r="B43" s="1"/>
      <c r="C43" s="1"/>
      <c r="D43" s="1"/>
      <c r="E43" s="1"/>
      <c r="F43" s="1"/>
      <c r="G43" s="1"/>
      <c r="H43" s="1"/>
      <c r="I43" s="1"/>
      <c r="J43" s="1"/>
    </row>
    <row r="44" spans="1:10" x14ac:dyDescent="0.3">
      <c r="A44" s="1"/>
      <c r="B44" s="1"/>
      <c r="C44" s="1"/>
      <c r="D44" s="1"/>
      <c r="E44" s="1"/>
      <c r="F44" s="1"/>
      <c r="G44" s="1"/>
      <c r="H44" s="1"/>
      <c r="I44" s="1"/>
      <c r="J44" s="1"/>
    </row>
    <row r="45" spans="1:10" x14ac:dyDescent="0.3">
      <c r="A45" s="1"/>
      <c r="B45" s="1"/>
      <c r="C45" s="1"/>
      <c r="D45" s="1"/>
      <c r="E45" s="1"/>
      <c r="F45" s="1"/>
      <c r="G45" s="1"/>
      <c r="H45" s="1"/>
      <c r="I45" s="1"/>
      <c r="J45" s="1"/>
    </row>
    <row r="46" spans="1:10" x14ac:dyDescent="0.3">
      <c r="A46" s="1"/>
      <c r="B46" s="1"/>
      <c r="C46" s="1"/>
      <c r="D46" s="1"/>
      <c r="E46" s="1"/>
      <c r="F46" s="1"/>
      <c r="G46" s="1"/>
      <c r="H46" s="1"/>
      <c r="I46" s="1"/>
      <c r="J46" s="1"/>
    </row>
    <row r="47" spans="1:10" x14ac:dyDescent="0.3">
      <c r="A47" s="9"/>
      <c r="B47" s="9"/>
      <c r="C47" s="9"/>
      <c r="D47" s="9"/>
      <c r="E47" s="9"/>
      <c r="F47" s="9"/>
      <c r="G47" s="9"/>
      <c r="H47" s="9"/>
      <c r="I47" s="9"/>
      <c r="J47" s="9"/>
    </row>
  </sheetData>
  <mergeCells count="2">
    <mergeCell ref="H1:J1"/>
    <mergeCell ref="B1:G2"/>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C16"/>
  <sheetViews>
    <sheetView workbookViewId="0">
      <selection activeCell="E20" sqref="E5:E20"/>
    </sheetView>
  </sheetViews>
  <sheetFormatPr defaultRowHeight="14.4" x14ac:dyDescent="0.3"/>
  <cols>
    <col min="1" max="1" width="26.5546875" bestFit="1" customWidth="1"/>
    <col min="2" max="2" width="15.5546875" bestFit="1" customWidth="1"/>
    <col min="3" max="3" width="8.109375" bestFit="1" customWidth="1"/>
    <col min="4" max="4" width="12" bestFit="1" customWidth="1"/>
  </cols>
  <sheetData>
    <row r="1" spans="1:3" x14ac:dyDescent="0.3">
      <c r="A1" s="6" t="s">
        <v>0</v>
      </c>
      <c r="B1" s="7">
        <v>2022</v>
      </c>
    </row>
    <row r="3" spans="1:3" x14ac:dyDescent="0.3">
      <c r="A3" s="6" t="s">
        <v>32</v>
      </c>
      <c r="B3" s="6" t="s">
        <v>28</v>
      </c>
    </row>
    <row r="4" spans="1:3" x14ac:dyDescent="0.3">
      <c r="A4" s="6" t="s">
        <v>27</v>
      </c>
      <c r="B4" t="s">
        <v>23</v>
      </c>
      <c r="C4" t="s">
        <v>14</v>
      </c>
    </row>
    <row r="5" spans="1:3" x14ac:dyDescent="0.3">
      <c r="A5" s="7" t="s">
        <v>24</v>
      </c>
      <c r="B5" s="3">
        <v>2.1099537037037038E-2</v>
      </c>
      <c r="C5" s="3">
        <v>8.3217592592592596E-3</v>
      </c>
    </row>
    <row r="6" spans="1:3" x14ac:dyDescent="0.3">
      <c r="A6" s="7" t="s">
        <v>25</v>
      </c>
      <c r="B6" s="3">
        <v>1.8553240740740742E-2</v>
      </c>
      <c r="C6" s="3">
        <v>7.9166666666666673E-3</v>
      </c>
    </row>
    <row r="7" spans="1:3" x14ac:dyDescent="0.3">
      <c r="A7" s="7" t="s">
        <v>26</v>
      </c>
      <c r="B7" s="3">
        <v>9.4560185185185181E-3</v>
      </c>
      <c r="C7" s="3">
        <v>8.2986111111111108E-3</v>
      </c>
    </row>
    <row r="8" spans="1:3" x14ac:dyDescent="0.3">
      <c r="A8" s="7" t="s">
        <v>13</v>
      </c>
      <c r="B8" s="3">
        <v>2.0509259259259258E-2</v>
      </c>
      <c r="C8" s="3">
        <v>7.9861111111111122E-3</v>
      </c>
    </row>
    <row r="9" spans="1:3" x14ac:dyDescent="0.3">
      <c r="A9" s="7" t="s">
        <v>15</v>
      </c>
      <c r="B9" s="3">
        <v>2.1435185185185186E-2</v>
      </c>
      <c r="C9" s="3">
        <v>9.2824074074074076E-3</v>
      </c>
    </row>
    <row r="10" spans="1:3" x14ac:dyDescent="0.3">
      <c r="A10" s="7" t="s">
        <v>16</v>
      </c>
      <c r="B10" s="3">
        <v>2.2291666666666668E-2</v>
      </c>
      <c r="C10" s="3">
        <v>9.7222222222222224E-3</v>
      </c>
    </row>
    <row r="11" spans="1:3" x14ac:dyDescent="0.3">
      <c r="A11" s="7" t="s">
        <v>17</v>
      </c>
      <c r="B11" s="3">
        <v>2.0335648148148148E-2</v>
      </c>
      <c r="C11" s="3">
        <v>9.525462962962963E-3</v>
      </c>
    </row>
    <row r="12" spans="1:3" x14ac:dyDescent="0.3">
      <c r="A12" s="7" t="s">
        <v>18</v>
      </c>
      <c r="B12" s="3">
        <v>2.0358796296296295E-2</v>
      </c>
      <c r="C12" s="3">
        <v>9.2939814814814812E-3</v>
      </c>
    </row>
    <row r="13" spans="1:3" x14ac:dyDescent="0.3">
      <c r="A13" s="7" t="s">
        <v>19</v>
      </c>
      <c r="B13" s="3">
        <v>1.9432870370370371E-2</v>
      </c>
      <c r="C13" s="3">
        <v>8.9930555555555545E-3</v>
      </c>
    </row>
    <row r="14" spans="1:3" x14ac:dyDescent="0.3">
      <c r="A14" s="7" t="s">
        <v>20</v>
      </c>
      <c r="B14" s="3">
        <v>1.832175925925926E-2</v>
      </c>
      <c r="C14" s="3">
        <v>8.2986111111111108E-3</v>
      </c>
    </row>
    <row r="15" spans="1:3" x14ac:dyDescent="0.3">
      <c r="A15" s="7" t="s">
        <v>21</v>
      </c>
      <c r="B15" s="3">
        <v>1.4780092592592595E-2</v>
      </c>
      <c r="C15" s="3">
        <v>7.7314814814814815E-3</v>
      </c>
    </row>
    <row r="16" spans="1:3" x14ac:dyDescent="0.3">
      <c r="A16" s="7" t="s">
        <v>22</v>
      </c>
      <c r="B16" s="3">
        <v>1.5474537037037038E-2</v>
      </c>
      <c r="C16" s="3">
        <v>7.3726851851851861E-3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6"/>
  <sheetViews>
    <sheetView workbookViewId="0">
      <selection activeCell="B6" sqref="B6"/>
    </sheetView>
  </sheetViews>
  <sheetFormatPr defaultRowHeight="14.4" x14ac:dyDescent="0.3"/>
  <cols>
    <col min="1" max="1" width="12.5546875" bestFit="1" customWidth="1"/>
    <col min="2" max="2" width="34.33203125" bestFit="1" customWidth="1"/>
    <col min="3" max="3" width="9" bestFit="1" customWidth="1"/>
    <col min="4" max="4" width="10.77734375" bestFit="1" customWidth="1"/>
    <col min="5" max="5" width="16.5546875" bestFit="1" customWidth="1"/>
    <col min="6" max="6" width="25" bestFit="1" customWidth="1"/>
  </cols>
  <sheetData>
    <row r="1" spans="1:2" x14ac:dyDescent="0.3">
      <c r="A1" s="6" t="s">
        <v>0</v>
      </c>
      <c r="B1" s="7">
        <v>2022</v>
      </c>
    </row>
    <row r="3" spans="1:2" x14ac:dyDescent="0.3">
      <c r="A3" s="6" t="s">
        <v>27</v>
      </c>
      <c r="B3" t="s">
        <v>31</v>
      </c>
    </row>
    <row r="4" spans="1:2" x14ac:dyDescent="0.3">
      <c r="A4" s="7" t="s">
        <v>23</v>
      </c>
      <c r="B4" s="5">
        <v>2122032</v>
      </c>
    </row>
    <row r="5" spans="1:2" x14ac:dyDescent="0.3">
      <c r="A5" s="7" t="s">
        <v>14</v>
      </c>
      <c r="B5" s="5">
        <v>3346405</v>
      </c>
    </row>
    <row r="6" spans="1:2" x14ac:dyDescent="0.3">
      <c r="B6">
        <f>SUM(B4:B5)</f>
        <v>5468437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B6"/>
  <sheetViews>
    <sheetView workbookViewId="0">
      <selection activeCell="L8" sqref="L8"/>
    </sheetView>
  </sheetViews>
  <sheetFormatPr defaultRowHeight="14.4" x14ac:dyDescent="0.3"/>
  <cols>
    <col min="1" max="1" width="21.109375" bestFit="1" customWidth="1"/>
    <col min="2" max="2" width="10" bestFit="1" customWidth="1"/>
  </cols>
  <sheetData>
    <row r="1" spans="1:2" x14ac:dyDescent="0.3">
      <c r="A1" s="6" t="s">
        <v>0</v>
      </c>
      <c r="B1" s="7">
        <v>2022</v>
      </c>
    </row>
    <row r="2" spans="1:2" x14ac:dyDescent="0.3">
      <c r="A2" s="6" t="s">
        <v>6</v>
      </c>
      <c r="B2" t="s">
        <v>14</v>
      </c>
    </row>
    <row r="4" spans="1:2" x14ac:dyDescent="0.3">
      <c r="A4" t="s">
        <v>35</v>
      </c>
    </row>
    <row r="5" spans="1:2" x14ac:dyDescent="0.3">
      <c r="A5" s="3">
        <v>8.3263888888888887E-2</v>
      </c>
    </row>
    <row r="6" spans="1:2" x14ac:dyDescent="0.3">
      <c r="A6" s="3">
        <f>GETPIVOTDATA("max ride_length",$A$4)</f>
        <v>8.3263888888888887E-2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C16"/>
  <sheetViews>
    <sheetView workbookViewId="0">
      <selection activeCell="B10" sqref="B10"/>
    </sheetView>
  </sheetViews>
  <sheetFormatPr defaultRowHeight="14.4" x14ac:dyDescent="0.3"/>
  <cols>
    <col min="1" max="1" width="26.77734375" bestFit="1" customWidth="1"/>
    <col min="2" max="2" width="15.5546875" bestFit="1" customWidth="1"/>
    <col min="3" max="3" width="8.109375" bestFit="1" customWidth="1"/>
    <col min="4" max="4" width="10.77734375" bestFit="1" customWidth="1"/>
    <col min="5" max="5" width="9" bestFit="1" customWidth="1"/>
    <col min="6" max="6" width="16.5546875" bestFit="1" customWidth="1"/>
    <col min="7" max="7" width="25" bestFit="1" customWidth="1"/>
  </cols>
  <sheetData>
    <row r="1" spans="1:3" x14ac:dyDescent="0.3">
      <c r="A1" s="6" t="s">
        <v>0</v>
      </c>
      <c r="B1" s="7">
        <v>2022</v>
      </c>
    </row>
    <row r="3" spans="1:3" x14ac:dyDescent="0.3">
      <c r="A3" s="6" t="s">
        <v>29</v>
      </c>
      <c r="B3" s="6" t="s">
        <v>28</v>
      </c>
    </row>
    <row r="4" spans="1:3" x14ac:dyDescent="0.3">
      <c r="A4" s="6" t="s">
        <v>27</v>
      </c>
      <c r="B4" t="s">
        <v>23</v>
      </c>
      <c r="C4" t="s">
        <v>14</v>
      </c>
    </row>
    <row r="5" spans="1:3" x14ac:dyDescent="0.3">
      <c r="A5" s="7" t="s">
        <v>17</v>
      </c>
      <c r="B5" s="5">
        <v>406055</v>
      </c>
      <c r="C5" s="5">
        <v>417433</v>
      </c>
    </row>
    <row r="6" spans="1:3" x14ac:dyDescent="0.3">
      <c r="A6" s="7" t="s">
        <v>18</v>
      </c>
      <c r="B6" s="5">
        <v>358924</v>
      </c>
      <c r="C6" s="5">
        <v>427008</v>
      </c>
    </row>
    <row r="7" spans="1:3" x14ac:dyDescent="0.3">
      <c r="A7" s="7" t="s">
        <v>19</v>
      </c>
      <c r="B7" s="5">
        <v>296697</v>
      </c>
      <c r="C7" s="5">
        <v>404642</v>
      </c>
    </row>
    <row r="8" spans="1:3" x14ac:dyDescent="0.3">
      <c r="A8" s="7" t="s">
        <v>15</v>
      </c>
      <c r="B8" s="5">
        <v>280415</v>
      </c>
      <c r="C8" s="5">
        <v>354443</v>
      </c>
    </row>
    <row r="9" spans="1:3" x14ac:dyDescent="0.3">
      <c r="A9" s="7" t="s">
        <v>20</v>
      </c>
      <c r="B9" s="5">
        <v>208989</v>
      </c>
      <c r="C9" s="5">
        <v>349696</v>
      </c>
    </row>
    <row r="10" spans="1:3" x14ac:dyDescent="0.3">
      <c r="A10" s="7" t="s">
        <v>16</v>
      </c>
      <c r="B10" s="5">
        <v>169051</v>
      </c>
      <c r="C10" s="5">
        <v>400153</v>
      </c>
    </row>
    <row r="11" spans="1:3" x14ac:dyDescent="0.3">
      <c r="A11" s="7" t="s">
        <v>13</v>
      </c>
      <c r="B11" s="5">
        <v>126417</v>
      </c>
      <c r="C11" s="5">
        <v>244832</v>
      </c>
    </row>
    <row r="12" spans="1:3" x14ac:dyDescent="0.3">
      <c r="A12" s="7" t="s">
        <v>21</v>
      </c>
      <c r="B12" s="5">
        <v>100772</v>
      </c>
      <c r="C12" s="5">
        <v>236963</v>
      </c>
    </row>
    <row r="13" spans="1:3" x14ac:dyDescent="0.3">
      <c r="A13" s="7" t="s">
        <v>26</v>
      </c>
      <c r="B13" s="5">
        <v>89882</v>
      </c>
      <c r="C13" s="5">
        <v>194160</v>
      </c>
    </row>
    <row r="14" spans="1:3" x14ac:dyDescent="0.3">
      <c r="A14" s="7" t="s">
        <v>22</v>
      </c>
      <c r="B14" s="5">
        <v>44894</v>
      </c>
      <c r="C14" s="5">
        <v>136912</v>
      </c>
    </row>
    <row r="15" spans="1:3" x14ac:dyDescent="0.3">
      <c r="A15" s="7" t="s">
        <v>25</v>
      </c>
      <c r="B15" s="5">
        <v>21416</v>
      </c>
      <c r="C15" s="5">
        <v>94913</v>
      </c>
    </row>
    <row r="16" spans="1:3" x14ac:dyDescent="0.3">
      <c r="A16" s="7" t="s">
        <v>24</v>
      </c>
      <c r="B16" s="5">
        <v>18520</v>
      </c>
      <c r="C16" s="5">
        <v>85250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0"/>
  <sheetViews>
    <sheetView workbookViewId="0">
      <selection activeCell="M8" sqref="M8"/>
    </sheetView>
  </sheetViews>
  <sheetFormatPr defaultRowHeight="14.4" x14ac:dyDescent="0.3"/>
  <cols>
    <col min="1" max="1" width="30.109375" bestFit="1" customWidth="1"/>
    <col min="2" max="2" width="15.5546875" bestFit="1" customWidth="1"/>
    <col min="3" max="3" width="8.109375" bestFit="1" customWidth="1"/>
    <col min="4" max="4" width="10.77734375" bestFit="1" customWidth="1"/>
    <col min="5" max="5" width="26" bestFit="1" customWidth="1"/>
    <col min="6" max="6" width="31.33203125" bestFit="1" customWidth="1"/>
  </cols>
  <sheetData>
    <row r="1" spans="1:3" x14ac:dyDescent="0.3">
      <c r="A1" s="6" t="s">
        <v>0</v>
      </c>
      <c r="B1" s="7">
        <v>2022</v>
      </c>
    </row>
    <row r="3" spans="1:3" x14ac:dyDescent="0.3">
      <c r="A3" s="6" t="s">
        <v>30</v>
      </c>
      <c r="B3" s="6" t="s">
        <v>28</v>
      </c>
    </row>
    <row r="4" spans="1:3" x14ac:dyDescent="0.3">
      <c r="A4" s="6" t="s">
        <v>27</v>
      </c>
      <c r="B4" t="s">
        <v>23</v>
      </c>
      <c r="C4" t="s">
        <v>14</v>
      </c>
    </row>
    <row r="5" spans="1:3" x14ac:dyDescent="0.3">
      <c r="A5" s="7">
        <v>6</v>
      </c>
      <c r="B5" s="3">
        <v>1.9432870370370371E-2</v>
      </c>
      <c r="C5" s="3">
        <v>8.9930555555555545E-3</v>
      </c>
    </row>
    <row r="6" spans="1:3" x14ac:dyDescent="0.3">
      <c r="A6" s="7">
        <v>3</v>
      </c>
      <c r="B6" s="3">
        <v>2.0358796296296295E-2</v>
      </c>
      <c r="C6" s="3">
        <v>9.2939814814814812E-3</v>
      </c>
    </row>
    <row r="7" spans="1:3" x14ac:dyDescent="0.3">
      <c r="A7" s="7">
        <v>4</v>
      </c>
      <c r="B7" s="3">
        <v>2.4236111111111111E-2</v>
      </c>
      <c r="C7" s="3">
        <v>1.6030092592592592E-2</v>
      </c>
    </row>
    <row r="8" spans="1:3" x14ac:dyDescent="0.3">
      <c r="A8" s="7">
        <v>2</v>
      </c>
      <c r="B8" s="3">
        <v>3.9988425925925927E-2</v>
      </c>
      <c r="C8" s="3">
        <v>1.7199074074074075E-2</v>
      </c>
    </row>
    <row r="9" spans="1:3" x14ac:dyDescent="0.3">
      <c r="A9" s="7">
        <v>5</v>
      </c>
      <c r="B9" s="3">
        <v>5.8865740740740746E-2</v>
      </c>
      <c r="C9" s="3">
        <v>2.5416666666666671E-2</v>
      </c>
    </row>
    <row r="10" spans="1:3" x14ac:dyDescent="0.3">
      <c r="A10" s="7">
        <v>7</v>
      </c>
      <c r="B10" s="3">
        <v>5.9166666666666659E-2</v>
      </c>
      <c r="C10" s="3">
        <v>2.5810185185185186E-2</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P81"/>
  <sheetViews>
    <sheetView workbookViewId="0">
      <selection activeCell="K13" sqref="K13"/>
    </sheetView>
  </sheetViews>
  <sheetFormatPr defaultRowHeight="14.4" x14ac:dyDescent="0.3"/>
  <sheetData>
    <row r="1" spans="1:16" x14ac:dyDescent="0.3">
      <c r="A1" t="s">
        <v>0</v>
      </c>
      <c r="B1" t="s">
        <v>1</v>
      </c>
      <c r="C1" t="s">
        <v>2</v>
      </c>
      <c r="D1" t="s">
        <v>3</v>
      </c>
      <c r="E1" t="s">
        <v>4</v>
      </c>
      <c r="F1" t="s">
        <v>5</v>
      </c>
      <c r="G1" t="s">
        <v>6</v>
      </c>
      <c r="H1" t="s">
        <v>7</v>
      </c>
      <c r="I1" t="s">
        <v>8</v>
      </c>
      <c r="J1" s="2" t="s">
        <v>9</v>
      </c>
      <c r="K1" t="s">
        <v>10</v>
      </c>
      <c r="L1" t="s">
        <v>11</v>
      </c>
      <c r="M1" t="s">
        <v>12</v>
      </c>
      <c r="O1" t="s">
        <v>33</v>
      </c>
      <c r="P1" t="s">
        <v>34</v>
      </c>
    </row>
    <row r="2" spans="1:16" x14ac:dyDescent="0.3">
      <c r="A2">
        <v>2020</v>
      </c>
      <c r="B2" t="s">
        <v>13</v>
      </c>
      <c r="C2" s="3">
        <v>1.8368055555555554E-2</v>
      </c>
      <c r="D2">
        <v>1</v>
      </c>
      <c r="E2">
        <v>61148</v>
      </c>
      <c r="F2" s="3">
        <v>0.77780092592592587</v>
      </c>
      <c r="G2" t="s">
        <v>14</v>
      </c>
      <c r="H2">
        <v>3048885</v>
      </c>
      <c r="I2">
        <v>1760778</v>
      </c>
      <c r="J2" s="2">
        <v>0.57751538677254144</v>
      </c>
      <c r="K2">
        <v>1315953</v>
      </c>
      <c r="L2">
        <v>2281056</v>
      </c>
      <c r="M2">
        <v>0.57690517023694288</v>
      </c>
      <c r="O2" s="3">
        <f>_xlfn.MAXIFS(F2:F19,G2:G19,"member")</f>
        <v>0.99098379629629629</v>
      </c>
      <c r="P2" s="3"/>
    </row>
    <row r="3" spans="1:16" x14ac:dyDescent="0.3">
      <c r="A3">
        <v>2020</v>
      </c>
      <c r="B3" t="s">
        <v>15</v>
      </c>
      <c r="C3" s="3">
        <v>1.3472222222222221E-2</v>
      </c>
      <c r="D3">
        <v>7</v>
      </c>
      <c r="E3">
        <v>113365</v>
      </c>
      <c r="F3" s="3">
        <v>0.99098379629629629</v>
      </c>
      <c r="G3" t="s">
        <v>14</v>
      </c>
      <c r="J3" s="2"/>
    </row>
    <row r="4" spans="1:16" x14ac:dyDescent="0.3">
      <c r="A4">
        <v>2020</v>
      </c>
      <c r="B4" t="s">
        <v>16</v>
      </c>
      <c r="C4" s="3">
        <v>1.298611111111111E-2</v>
      </c>
      <c r="D4">
        <v>7</v>
      </c>
      <c r="E4">
        <v>188285</v>
      </c>
      <c r="F4" s="3">
        <v>0.66041666666666665</v>
      </c>
      <c r="G4" t="s">
        <v>14</v>
      </c>
      <c r="J4" s="2"/>
    </row>
    <row r="5" spans="1:16" x14ac:dyDescent="0.3">
      <c r="A5">
        <v>2020</v>
      </c>
      <c r="B5" t="s">
        <v>17</v>
      </c>
      <c r="C5" s="3">
        <v>1.2280092592592592E-2</v>
      </c>
      <c r="D5">
        <v>6</v>
      </c>
      <c r="E5">
        <v>282184</v>
      </c>
      <c r="F5" s="3">
        <v>0.48962962962962964</v>
      </c>
      <c r="G5" t="s">
        <v>14</v>
      </c>
      <c r="J5" s="2"/>
    </row>
    <row r="6" spans="1:16" x14ac:dyDescent="0.3">
      <c r="A6">
        <v>2020</v>
      </c>
      <c r="B6" t="s">
        <v>18</v>
      </c>
      <c r="C6" s="3">
        <v>8.8657407407407417E-3</v>
      </c>
      <c r="D6">
        <v>7</v>
      </c>
      <c r="E6">
        <v>332700</v>
      </c>
      <c r="F6" s="3">
        <v>0.20928240740740742</v>
      </c>
      <c r="G6" t="s">
        <v>14</v>
      </c>
    </row>
    <row r="7" spans="1:16" x14ac:dyDescent="0.3">
      <c r="A7">
        <v>2020</v>
      </c>
      <c r="B7" t="s">
        <v>19</v>
      </c>
      <c r="C7" s="3">
        <v>1.0555555555555554E-2</v>
      </c>
      <c r="D7">
        <v>7</v>
      </c>
      <c r="E7">
        <v>285490</v>
      </c>
      <c r="F7" s="3">
        <v>0.64555555555555555</v>
      </c>
      <c r="G7" t="s">
        <v>14</v>
      </c>
    </row>
    <row r="8" spans="1:16" x14ac:dyDescent="0.3">
      <c r="A8">
        <v>2020</v>
      </c>
      <c r="B8" t="s">
        <v>20</v>
      </c>
      <c r="C8" s="3">
        <v>9.3634259259259261E-3</v>
      </c>
      <c r="D8">
        <v>7</v>
      </c>
      <c r="E8">
        <v>224496</v>
      </c>
      <c r="F8" s="3">
        <v>0.59027777777777779</v>
      </c>
      <c r="G8" t="s">
        <v>14</v>
      </c>
    </row>
    <row r="9" spans="1:16" x14ac:dyDescent="0.3">
      <c r="A9">
        <v>2020</v>
      </c>
      <c r="B9" t="s">
        <v>21</v>
      </c>
      <c r="C9" s="3">
        <v>8.0555555555555554E-3</v>
      </c>
      <c r="D9">
        <v>7</v>
      </c>
      <c r="E9">
        <v>171617</v>
      </c>
      <c r="F9" s="3">
        <v>0.86597222222222225</v>
      </c>
      <c r="G9" t="s">
        <v>14</v>
      </c>
      <c r="J9" s="2"/>
    </row>
    <row r="10" spans="1:16" x14ac:dyDescent="0.3">
      <c r="A10">
        <v>2020</v>
      </c>
      <c r="B10" t="s">
        <v>22</v>
      </c>
      <c r="C10" s="3">
        <v>8.0092592592592594E-3</v>
      </c>
      <c r="D10">
        <v>4</v>
      </c>
      <c r="E10">
        <v>101493</v>
      </c>
      <c r="F10" s="3">
        <v>0.51587962962962963</v>
      </c>
      <c r="G10" t="s">
        <v>14</v>
      </c>
      <c r="J10" s="2"/>
    </row>
    <row r="11" spans="1:16" x14ac:dyDescent="0.3">
      <c r="A11">
        <v>2020</v>
      </c>
      <c r="B11" t="s">
        <v>13</v>
      </c>
      <c r="C11" s="3">
        <v>5.0740740740740746E-2</v>
      </c>
      <c r="D11">
        <v>1</v>
      </c>
      <c r="E11">
        <v>23628</v>
      </c>
      <c r="F11" s="3">
        <v>0.6693634259259259</v>
      </c>
      <c r="G11" t="s">
        <v>23</v>
      </c>
      <c r="J11" s="2"/>
      <c r="K11">
        <v>965103</v>
      </c>
      <c r="M11">
        <v>0.42309482976305712</v>
      </c>
      <c r="O11" s="3">
        <f>MAX(F11:F19)</f>
        <v>0.99564814814814817</v>
      </c>
    </row>
    <row r="12" spans="1:16" x14ac:dyDescent="0.3">
      <c r="A12">
        <v>2020</v>
      </c>
      <c r="B12" t="s">
        <v>15</v>
      </c>
      <c r="C12" s="3">
        <v>3.2129629629629626E-2</v>
      </c>
      <c r="D12">
        <v>7</v>
      </c>
      <c r="E12">
        <v>86909</v>
      </c>
      <c r="F12" s="3">
        <v>0.99564814814814817</v>
      </c>
      <c r="G12" t="s">
        <v>23</v>
      </c>
      <c r="J12" s="2"/>
    </row>
    <row r="13" spans="1:16" x14ac:dyDescent="0.3">
      <c r="A13">
        <v>2020</v>
      </c>
      <c r="B13" t="s">
        <v>16</v>
      </c>
      <c r="C13" s="3">
        <v>3.5844907407407409E-2</v>
      </c>
      <c r="D13">
        <v>7</v>
      </c>
      <c r="E13">
        <v>154714</v>
      </c>
      <c r="F13" s="3">
        <v>0.76163194444444438</v>
      </c>
      <c r="G13" t="s">
        <v>23</v>
      </c>
      <c r="J13" s="2"/>
    </row>
    <row r="14" spans="1:16" x14ac:dyDescent="0.3">
      <c r="A14">
        <v>2020</v>
      </c>
      <c r="B14" t="s">
        <v>17</v>
      </c>
      <c r="C14" s="3">
        <v>4.1539351851851855E-2</v>
      </c>
      <c r="D14">
        <v>6</v>
      </c>
      <c r="E14">
        <v>269296</v>
      </c>
      <c r="F14" s="3">
        <v>0.69822916666666668</v>
      </c>
      <c r="G14" t="s">
        <v>23</v>
      </c>
      <c r="J14" s="2"/>
    </row>
    <row r="15" spans="1:16" x14ac:dyDescent="0.3">
      <c r="A15">
        <v>2020</v>
      </c>
      <c r="B15" t="s">
        <v>18</v>
      </c>
      <c r="C15" s="3">
        <v>9.8726851851851857E-3</v>
      </c>
      <c r="D15">
        <v>7</v>
      </c>
      <c r="E15">
        <v>289660</v>
      </c>
      <c r="F15" s="3">
        <v>0.36553240740740739</v>
      </c>
      <c r="G15" t="s">
        <v>23</v>
      </c>
      <c r="J15" s="2"/>
    </row>
    <row r="16" spans="1:16" x14ac:dyDescent="0.3">
      <c r="A16">
        <v>2020</v>
      </c>
      <c r="B16" t="s">
        <v>19</v>
      </c>
      <c r="C16" s="3">
        <v>2.659722222222222E-2</v>
      </c>
      <c r="D16">
        <v>7</v>
      </c>
      <c r="E16">
        <v>215418</v>
      </c>
      <c r="F16" s="3">
        <v>0.69677083333333334</v>
      </c>
      <c r="G16" t="s">
        <v>23</v>
      </c>
      <c r="J16" s="2"/>
    </row>
    <row r="17" spans="1:16" x14ac:dyDescent="0.3">
      <c r="A17">
        <v>2020</v>
      </c>
      <c r="B17" t="s">
        <v>20</v>
      </c>
      <c r="C17" s="3">
        <v>1.8206018518518517E-2</v>
      </c>
      <c r="D17">
        <v>7</v>
      </c>
      <c r="E17">
        <v>130303</v>
      </c>
      <c r="F17" s="3">
        <v>0.82777777777777783</v>
      </c>
      <c r="G17" t="s">
        <v>23</v>
      </c>
      <c r="J17" s="2"/>
    </row>
    <row r="18" spans="1:16" x14ac:dyDescent="0.3">
      <c r="A18">
        <v>2020</v>
      </c>
      <c r="B18" t="s">
        <v>21</v>
      </c>
      <c r="C18" s="3">
        <v>1.2650462962962962E-2</v>
      </c>
      <c r="D18">
        <v>7</v>
      </c>
      <c r="E18">
        <v>88099</v>
      </c>
      <c r="F18" s="3">
        <v>0.75677083333333339</v>
      </c>
      <c r="G18" t="s">
        <v>23</v>
      </c>
      <c r="J18" s="2"/>
    </row>
    <row r="19" spans="1:16" x14ac:dyDescent="0.3">
      <c r="A19">
        <v>2020</v>
      </c>
      <c r="B19" t="s">
        <v>22</v>
      </c>
      <c r="C19" s="3">
        <v>8.9930555555555545E-3</v>
      </c>
      <c r="D19">
        <v>4</v>
      </c>
      <c r="E19">
        <v>30080</v>
      </c>
      <c r="F19" s="3">
        <v>0.8062731481481481</v>
      </c>
      <c r="G19" t="s">
        <v>23</v>
      </c>
      <c r="J19" s="2"/>
    </row>
    <row r="20" spans="1:16" x14ac:dyDescent="0.3">
      <c r="A20">
        <v>2021</v>
      </c>
      <c r="B20" t="s">
        <v>24</v>
      </c>
      <c r="C20" s="3">
        <v>8.8657407407407417E-3</v>
      </c>
      <c r="D20">
        <v>7</v>
      </c>
      <c r="E20">
        <v>78717</v>
      </c>
      <c r="F20" s="3">
        <v>0.9755787037037037</v>
      </c>
      <c r="G20" t="s">
        <v>14</v>
      </c>
      <c r="H20">
        <v>5555055</v>
      </c>
      <c r="I20">
        <v>2962028</v>
      </c>
      <c r="J20" s="2">
        <v>0.53321308249873312</v>
      </c>
      <c r="K20">
        <v>2002895</v>
      </c>
      <c r="L20">
        <v>3805955</v>
      </c>
      <c r="M20">
        <v>0.52625293783032112</v>
      </c>
      <c r="O20" s="3">
        <f>MAX(F20:F31)</f>
        <v>1.0416319999999999</v>
      </c>
      <c r="P20" s="3"/>
    </row>
    <row r="21" spans="1:16" x14ac:dyDescent="0.3">
      <c r="A21">
        <v>2021</v>
      </c>
      <c r="B21" t="s">
        <v>25</v>
      </c>
      <c r="C21" s="3">
        <v>1.1018518518518518E-2</v>
      </c>
      <c r="D21">
        <v>7</v>
      </c>
      <c r="E21">
        <v>39491</v>
      </c>
      <c r="F21" s="3">
        <v>0.94552083333333325</v>
      </c>
      <c r="G21" t="s">
        <v>14</v>
      </c>
      <c r="J21" s="2"/>
    </row>
    <row r="22" spans="1:16" x14ac:dyDescent="0.3">
      <c r="A22">
        <v>2021</v>
      </c>
      <c r="B22" t="s">
        <v>26</v>
      </c>
      <c r="C22" s="3">
        <v>9.6296296296296303E-3</v>
      </c>
      <c r="D22">
        <v>7</v>
      </c>
      <c r="E22">
        <v>144461</v>
      </c>
      <c r="F22" s="3">
        <v>0.98527777777777781</v>
      </c>
      <c r="G22" t="s">
        <v>14</v>
      </c>
      <c r="J22" s="2"/>
    </row>
    <row r="23" spans="1:16" x14ac:dyDescent="0.3">
      <c r="A23">
        <v>2021</v>
      </c>
      <c r="B23" t="s">
        <v>13</v>
      </c>
      <c r="C23" s="3">
        <v>1.0972222222222223E-2</v>
      </c>
      <c r="D23">
        <v>6</v>
      </c>
      <c r="E23">
        <v>136601</v>
      </c>
      <c r="F23" s="3">
        <v>0.97633101851851845</v>
      </c>
      <c r="G23" t="s">
        <v>14</v>
      </c>
      <c r="J23" s="2"/>
    </row>
    <row r="24" spans="1:16" x14ac:dyDescent="0.3">
      <c r="A24">
        <v>2021</v>
      </c>
      <c r="B24" t="s">
        <v>15</v>
      </c>
      <c r="C24" s="3">
        <v>1.0497685185185186E-2</v>
      </c>
      <c r="D24">
        <v>7</v>
      </c>
      <c r="E24">
        <v>274717</v>
      </c>
      <c r="F24" s="3">
        <v>0.94783564814814814</v>
      </c>
      <c r="G24" t="s">
        <v>14</v>
      </c>
      <c r="J24" s="2"/>
    </row>
    <row r="25" spans="1:16" x14ac:dyDescent="0.3">
      <c r="A25">
        <v>2021</v>
      </c>
      <c r="B25" t="s">
        <v>16</v>
      </c>
      <c r="C25" s="3">
        <v>1.03125E-2</v>
      </c>
      <c r="D25">
        <v>7</v>
      </c>
      <c r="E25">
        <v>358914</v>
      </c>
      <c r="F25" s="3">
        <v>4.1631944444444451E-2</v>
      </c>
      <c r="G25" t="s">
        <v>14</v>
      </c>
      <c r="J25" s="2"/>
    </row>
    <row r="26" spans="1:16" x14ac:dyDescent="0.3">
      <c r="A26">
        <v>2021</v>
      </c>
      <c r="B26" t="s">
        <v>17</v>
      </c>
      <c r="C26" s="3">
        <v>9.1469907407407403E-2</v>
      </c>
      <c r="D26">
        <v>7</v>
      </c>
      <c r="E26">
        <v>340354</v>
      </c>
      <c r="F26" s="3">
        <v>0.97400462962962964</v>
      </c>
      <c r="G26" t="s">
        <v>14</v>
      </c>
      <c r="J26" s="2"/>
    </row>
    <row r="27" spans="1:16" x14ac:dyDescent="0.3">
      <c r="A27">
        <v>2021</v>
      </c>
      <c r="B27" t="s">
        <v>18</v>
      </c>
      <c r="C27" s="3">
        <v>9.7916666666666655E-3</v>
      </c>
      <c r="D27">
        <v>1</v>
      </c>
      <c r="E27">
        <v>391681</v>
      </c>
      <c r="F27" s="4">
        <v>4.1631944444444451E-2</v>
      </c>
      <c r="G27" t="s">
        <v>14</v>
      </c>
      <c r="J27" s="2"/>
    </row>
    <row r="28" spans="1:16" x14ac:dyDescent="0.3">
      <c r="A28">
        <v>2021</v>
      </c>
      <c r="B28" t="s">
        <v>19</v>
      </c>
      <c r="C28" s="3">
        <v>9.5370370370370366E-3</v>
      </c>
      <c r="D28">
        <v>7</v>
      </c>
      <c r="E28">
        <v>392257</v>
      </c>
      <c r="F28" s="3">
        <v>4.1643518518518517E-2</v>
      </c>
      <c r="G28" t="s">
        <v>14</v>
      </c>
      <c r="J28" s="2"/>
    </row>
    <row r="29" spans="1:16" x14ac:dyDescent="0.3">
      <c r="A29">
        <v>2021</v>
      </c>
      <c r="B29" t="s">
        <v>20</v>
      </c>
      <c r="C29" s="3">
        <v>8.6805555555555559E-3</v>
      </c>
      <c r="D29">
        <v>7</v>
      </c>
      <c r="E29">
        <v>373984</v>
      </c>
      <c r="F29" s="3">
        <v>4.1631944444444451E-2</v>
      </c>
      <c r="G29" t="s">
        <v>14</v>
      </c>
      <c r="J29" s="2"/>
    </row>
    <row r="30" spans="1:16" x14ac:dyDescent="0.3">
      <c r="A30">
        <v>2021</v>
      </c>
      <c r="B30" t="s">
        <v>21</v>
      </c>
      <c r="C30" s="3">
        <v>7.8472222222222224E-3</v>
      </c>
      <c r="D30">
        <v>3</v>
      </c>
      <c r="E30">
        <v>253049</v>
      </c>
      <c r="F30" s="3">
        <v>1.0416319999999999</v>
      </c>
      <c r="G30" t="s">
        <v>14</v>
      </c>
      <c r="J30" s="2"/>
    </row>
    <row r="31" spans="1:16" x14ac:dyDescent="0.3">
      <c r="A31">
        <v>2021</v>
      </c>
      <c r="B31" t="s">
        <v>22</v>
      </c>
      <c r="C31" s="3">
        <v>7.6388888888888886E-3</v>
      </c>
      <c r="D31">
        <v>5</v>
      </c>
      <c r="E31">
        <v>177802</v>
      </c>
      <c r="F31" s="3">
        <v>4.162037037037037E-2</v>
      </c>
      <c r="G31" t="s">
        <v>14</v>
      </c>
      <c r="J31" s="2"/>
    </row>
    <row r="32" spans="1:16" x14ac:dyDescent="0.3">
      <c r="A32">
        <v>2021</v>
      </c>
      <c r="B32" t="s">
        <v>24</v>
      </c>
      <c r="C32" s="3">
        <v>1.4814814814814814E-2</v>
      </c>
      <c r="D32">
        <v>7</v>
      </c>
      <c r="E32">
        <v>18117</v>
      </c>
      <c r="F32" s="3">
        <v>0.97446759259259252</v>
      </c>
      <c r="G32" t="s">
        <v>23</v>
      </c>
      <c r="J32" s="2"/>
      <c r="K32">
        <v>1803060</v>
      </c>
      <c r="M32">
        <v>0.47374706216967882</v>
      </c>
      <c r="O32" s="3">
        <f>MAX(F32:F43)</f>
        <v>24.30397</v>
      </c>
    </row>
    <row r="33" spans="1:15" x14ac:dyDescent="0.3">
      <c r="A33">
        <v>2021</v>
      </c>
      <c r="B33" t="s">
        <v>25</v>
      </c>
      <c r="C33" s="3">
        <v>2.2141203703703705E-2</v>
      </c>
      <c r="D33">
        <v>7</v>
      </c>
      <c r="E33">
        <v>10131</v>
      </c>
      <c r="F33" s="3">
        <v>0.99141203703703706</v>
      </c>
      <c r="G33" t="s">
        <v>23</v>
      </c>
      <c r="J33" s="2"/>
    </row>
    <row r="34" spans="1:15" x14ac:dyDescent="0.3">
      <c r="A34">
        <v>2021</v>
      </c>
      <c r="B34" t="s">
        <v>26</v>
      </c>
      <c r="C34" s="3">
        <v>2.2314814814814815E-2</v>
      </c>
      <c r="D34">
        <v>7</v>
      </c>
      <c r="E34">
        <v>84027</v>
      </c>
      <c r="F34" s="3">
        <v>0.99636574074074069</v>
      </c>
      <c r="G34" t="s">
        <v>23</v>
      </c>
      <c r="J34" s="2"/>
    </row>
    <row r="35" spans="1:15" x14ac:dyDescent="0.3">
      <c r="A35">
        <v>2021</v>
      </c>
      <c r="B35" t="s">
        <v>13</v>
      </c>
      <c r="C35" s="3">
        <v>3.0868055555555555E-2</v>
      </c>
      <c r="D35">
        <v>6</v>
      </c>
      <c r="E35">
        <v>200629</v>
      </c>
      <c r="F35" s="3">
        <v>0.9971875</v>
      </c>
      <c r="G35" t="s">
        <v>23</v>
      </c>
      <c r="J35" s="2"/>
    </row>
    <row r="36" spans="1:15" x14ac:dyDescent="0.3">
      <c r="A36">
        <v>2021</v>
      </c>
      <c r="B36" t="s">
        <v>15</v>
      </c>
      <c r="C36" s="3">
        <v>3.0844907407407404E-2</v>
      </c>
      <c r="D36">
        <v>7</v>
      </c>
      <c r="E36">
        <v>256916</v>
      </c>
      <c r="F36" s="3">
        <v>0.99854166666666666</v>
      </c>
      <c r="G36" t="s">
        <v>23</v>
      </c>
      <c r="J36" s="2"/>
    </row>
    <row r="37" spans="1:15" x14ac:dyDescent="0.3">
      <c r="A37">
        <v>2021</v>
      </c>
      <c r="B37" t="s">
        <v>16</v>
      </c>
      <c r="C37" s="3">
        <v>2.2453703703703708E-2</v>
      </c>
      <c r="D37">
        <v>7</v>
      </c>
      <c r="E37">
        <v>370681</v>
      </c>
      <c r="F37" s="3">
        <v>0.93800925925925915</v>
      </c>
      <c r="G37" t="s">
        <v>23</v>
      </c>
      <c r="J37" s="2"/>
    </row>
    <row r="38" spans="1:15" x14ac:dyDescent="0.3">
      <c r="A38">
        <v>2021</v>
      </c>
      <c r="B38" t="s">
        <v>17</v>
      </c>
      <c r="C38" s="3">
        <v>0.11135416666666666</v>
      </c>
      <c r="D38">
        <v>7</v>
      </c>
      <c r="E38">
        <v>442056</v>
      </c>
      <c r="F38" s="3">
        <v>0.99052083333333341</v>
      </c>
      <c r="G38" t="s">
        <v>23</v>
      </c>
      <c r="J38" s="2"/>
    </row>
    <row r="39" spans="1:15" x14ac:dyDescent="0.3">
      <c r="A39">
        <v>2021</v>
      </c>
      <c r="B39" t="s">
        <v>18</v>
      </c>
      <c r="C39" s="3">
        <v>1.9988425925925927E-2</v>
      </c>
      <c r="D39">
        <v>1</v>
      </c>
      <c r="E39">
        <v>412671</v>
      </c>
      <c r="F39" s="3">
        <v>0.90914351851851849</v>
      </c>
      <c r="G39" t="s">
        <v>23</v>
      </c>
      <c r="J39" s="2"/>
    </row>
    <row r="40" spans="1:15" x14ac:dyDescent="0.3">
      <c r="A40">
        <v>2021</v>
      </c>
      <c r="B40" t="s">
        <v>19</v>
      </c>
      <c r="C40" s="3">
        <v>1.9317129629629629E-2</v>
      </c>
      <c r="D40">
        <v>7</v>
      </c>
      <c r="E40">
        <v>363890</v>
      </c>
      <c r="F40" s="3">
        <v>0.818425925925926</v>
      </c>
      <c r="G40" t="s">
        <v>23</v>
      </c>
      <c r="J40" s="2"/>
    </row>
    <row r="41" spans="1:15" x14ac:dyDescent="0.3">
      <c r="A41">
        <v>2021</v>
      </c>
      <c r="B41" t="s">
        <v>20</v>
      </c>
      <c r="C41" s="3">
        <v>1.9907407407407408E-2</v>
      </c>
      <c r="D41">
        <v>7</v>
      </c>
      <c r="E41">
        <v>257242</v>
      </c>
      <c r="F41" s="3">
        <v>0.2673726851851852</v>
      </c>
      <c r="G41" t="s">
        <v>23</v>
      </c>
      <c r="J41" s="2"/>
    </row>
    <row r="42" spans="1:15" x14ac:dyDescent="0.3">
      <c r="A42">
        <v>2021</v>
      </c>
      <c r="B42" t="s">
        <v>21</v>
      </c>
      <c r="C42" s="3">
        <v>1.6053240740740739E-2</v>
      </c>
      <c r="D42">
        <v>3</v>
      </c>
      <c r="E42">
        <v>106929</v>
      </c>
      <c r="F42" s="3">
        <v>24.30397</v>
      </c>
      <c r="G42" t="s">
        <v>23</v>
      </c>
      <c r="J42" s="2"/>
    </row>
    <row r="43" spans="1:15" x14ac:dyDescent="0.3">
      <c r="A43">
        <v>2021</v>
      </c>
      <c r="B43" t="s">
        <v>22</v>
      </c>
      <c r="C43" s="3">
        <v>1.6319444444444445E-2</v>
      </c>
      <c r="D43">
        <v>5</v>
      </c>
      <c r="E43">
        <v>69738</v>
      </c>
      <c r="F43" s="3">
        <v>0.11149305555555555</v>
      </c>
      <c r="G43" t="s">
        <v>23</v>
      </c>
      <c r="J43" s="2"/>
    </row>
    <row r="44" spans="1:15" x14ac:dyDescent="0.3">
      <c r="A44">
        <v>2022</v>
      </c>
      <c r="B44" t="s">
        <v>24</v>
      </c>
      <c r="C44" s="3">
        <v>8.3217592592592596E-3</v>
      </c>
      <c r="D44">
        <v>5</v>
      </c>
      <c r="E44">
        <v>85250</v>
      </c>
      <c r="F44" s="3">
        <v>4.1631944444444451E-2</v>
      </c>
      <c r="G44" t="s">
        <v>14</v>
      </c>
      <c r="H44">
        <v>5468437</v>
      </c>
      <c r="I44">
        <v>3346405</v>
      </c>
      <c r="J44" s="2">
        <v>0.61194908161143668</v>
      </c>
      <c r="K44">
        <v>1011961</v>
      </c>
      <c r="L44">
        <v>1753422</v>
      </c>
      <c r="M44">
        <v>0.57713488253255629</v>
      </c>
      <c r="O44" s="3">
        <f>MAX(F44:F55)</f>
        <v>8.3263888888888887E-2</v>
      </c>
    </row>
    <row r="45" spans="1:15" x14ac:dyDescent="0.3">
      <c r="A45">
        <v>2022</v>
      </c>
      <c r="B45" t="s">
        <v>25</v>
      </c>
      <c r="C45" s="3">
        <v>7.9166666666666673E-3</v>
      </c>
      <c r="D45">
        <v>2</v>
      </c>
      <c r="E45">
        <v>94913</v>
      </c>
      <c r="F45" s="3">
        <v>4.162037037037037E-2</v>
      </c>
      <c r="G45" t="s">
        <v>14</v>
      </c>
      <c r="J45" s="2"/>
    </row>
    <row r="46" spans="1:15" x14ac:dyDescent="0.3">
      <c r="A46">
        <v>2022</v>
      </c>
      <c r="B46" t="s">
        <v>26</v>
      </c>
      <c r="C46" s="3">
        <v>8.2986111111111108E-3</v>
      </c>
      <c r="D46">
        <v>4</v>
      </c>
      <c r="E46">
        <v>194160</v>
      </c>
      <c r="F46" s="3">
        <v>8.3263888888888887E-2</v>
      </c>
      <c r="G46" t="s">
        <v>14</v>
      </c>
      <c r="J46" s="2"/>
    </row>
    <row r="47" spans="1:15" x14ac:dyDescent="0.3">
      <c r="A47">
        <v>2022</v>
      </c>
      <c r="B47" t="s">
        <v>13</v>
      </c>
      <c r="C47" s="3">
        <v>7.9861111111111122E-3</v>
      </c>
      <c r="D47">
        <v>7</v>
      </c>
      <c r="E47">
        <v>244832</v>
      </c>
      <c r="F47" s="3">
        <v>4.1643518518518517E-2</v>
      </c>
      <c r="G47" t="s">
        <v>14</v>
      </c>
      <c r="J47" s="2"/>
    </row>
    <row r="48" spans="1:15" x14ac:dyDescent="0.3">
      <c r="A48">
        <v>2022</v>
      </c>
      <c r="B48" t="s">
        <v>15</v>
      </c>
      <c r="C48" s="3">
        <v>9.2824074074074076E-3</v>
      </c>
      <c r="D48">
        <v>2</v>
      </c>
      <c r="E48">
        <v>354443</v>
      </c>
      <c r="F48" s="3">
        <v>4.162037037037037E-2</v>
      </c>
      <c r="G48" t="s">
        <v>14</v>
      </c>
      <c r="J48" s="2"/>
    </row>
    <row r="49" spans="1:15" x14ac:dyDescent="0.3">
      <c r="A49">
        <v>2022</v>
      </c>
      <c r="B49" t="s">
        <v>16</v>
      </c>
      <c r="C49" s="3">
        <v>9.7222222222222224E-3</v>
      </c>
      <c r="D49">
        <v>5</v>
      </c>
      <c r="E49">
        <v>400153</v>
      </c>
      <c r="F49" s="3">
        <v>4.162037037037037E-2</v>
      </c>
      <c r="G49" t="s">
        <v>14</v>
      </c>
      <c r="J49" s="2"/>
    </row>
    <row r="50" spans="1:15" x14ac:dyDescent="0.3">
      <c r="A50">
        <v>2022</v>
      </c>
      <c r="B50" t="s">
        <v>17</v>
      </c>
      <c r="C50" s="3">
        <v>9.525462962962963E-3</v>
      </c>
      <c r="D50">
        <v>7</v>
      </c>
      <c r="E50">
        <v>417433</v>
      </c>
      <c r="F50" s="3">
        <v>4.162037037037037E-2</v>
      </c>
      <c r="G50" t="s">
        <v>14</v>
      </c>
      <c r="J50" s="2"/>
    </row>
    <row r="51" spans="1:15" x14ac:dyDescent="0.3">
      <c r="A51">
        <v>2022</v>
      </c>
      <c r="B51" t="s">
        <v>18</v>
      </c>
      <c r="C51" s="3">
        <v>9.2939814814814812E-3</v>
      </c>
      <c r="D51">
        <v>3</v>
      </c>
      <c r="E51">
        <v>427008</v>
      </c>
      <c r="F51" s="3">
        <v>4.1631944444444451E-2</v>
      </c>
      <c r="G51" t="s">
        <v>14</v>
      </c>
      <c r="J51" s="2"/>
    </row>
    <row r="52" spans="1:15" x14ac:dyDescent="0.3">
      <c r="A52">
        <v>2022</v>
      </c>
      <c r="B52" t="s">
        <v>19</v>
      </c>
      <c r="C52" s="3">
        <v>8.9930555555555545E-3</v>
      </c>
      <c r="D52">
        <v>6</v>
      </c>
      <c r="E52">
        <v>404642</v>
      </c>
      <c r="F52" s="3">
        <v>4.1631944444444451E-2</v>
      </c>
      <c r="G52" t="s">
        <v>14</v>
      </c>
      <c r="J52" s="2"/>
    </row>
    <row r="53" spans="1:15" x14ac:dyDescent="0.3">
      <c r="A53">
        <v>2022</v>
      </c>
      <c r="B53" t="s">
        <v>20</v>
      </c>
      <c r="C53" s="3">
        <v>8.2986111111111108E-3</v>
      </c>
      <c r="D53">
        <v>7</v>
      </c>
      <c r="E53">
        <v>349696</v>
      </c>
      <c r="F53" s="3">
        <v>4.1631944444444451E-2</v>
      </c>
      <c r="G53" t="s">
        <v>14</v>
      </c>
      <c r="J53" s="2"/>
    </row>
    <row r="54" spans="1:15" x14ac:dyDescent="0.3">
      <c r="A54">
        <v>2022</v>
      </c>
      <c r="B54" t="s">
        <v>21</v>
      </c>
      <c r="C54" s="3">
        <v>7.7314814814814815E-3</v>
      </c>
      <c r="D54">
        <v>4</v>
      </c>
      <c r="E54">
        <v>236963</v>
      </c>
      <c r="F54" s="3">
        <v>4.162037037037037E-2</v>
      </c>
      <c r="G54" t="s">
        <v>14</v>
      </c>
      <c r="J54" s="2"/>
    </row>
    <row r="55" spans="1:15" x14ac:dyDescent="0.3">
      <c r="A55">
        <v>2022</v>
      </c>
      <c r="B55" t="s">
        <v>22</v>
      </c>
      <c r="C55" s="3">
        <v>7.3726851851851861E-3</v>
      </c>
      <c r="D55">
        <v>5</v>
      </c>
      <c r="E55">
        <v>136912</v>
      </c>
      <c r="F55" s="3">
        <v>4.162037037037037E-2</v>
      </c>
      <c r="G55" t="s">
        <v>14</v>
      </c>
      <c r="J55" s="2"/>
    </row>
    <row r="56" spans="1:15" x14ac:dyDescent="0.3">
      <c r="A56">
        <v>2022</v>
      </c>
      <c r="B56" t="s">
        <v>24</v>
      </c>
      <c r="C56" s="3">
        <v>2.1099537037037038E-2</v>
      </c>
      <c r="D56">
        <v>5</v>
      </c>
      <c r="E56">
        <v>18520</v>
      </c>
      <c r="F56" s="3">
        <v>0.32715277777777779</v>
      </c>
      <c r="G56" t="s">
        <v>23</v>
      </c>
      <c r="J56" s="2"/>
      <c r="K56">
        <v>741461</v>
      </c>
      <c r="M56">
        <v>0.42286511746744365</v>
      </c>
      <c r="O56" s="3">
        <f>MAX(F56:F67)</f>
        <v>0.87543981481481481</v>
      </c>
    </row>
    <row r="57" spans="1:15" x14ac:dyDescent="0.3">
      <c r="A57">
        <v>2022</v>
      </c>
      <c r="B57" t="s">
        <v>25</v>
      </c>
      <c r="C57" s="3">
        <v>1.8553240740740742E-2</v>
      </c>
      <c r="D57">
        <v>2</v>
      </c>
      <c r="E57">
        <v>21416</v>
      </c>
      <c r="F57" s="3">
        <v>0.57358796296296299</v>
      </c>
      <c r="G57" t="s">
        <v>23</v>
      </c>
      <c r="J57" s="2"/>
    </row>
    <row r="58" spans="1:15" x14ac:dyDescent="0.3">
      <c r="A58">
        <v>2022</v>
      </c>
      <c r="B58" t="s">
        <v>26</v>
      </c>
      <c r="C58" s="3">
        <v>9.4560185185185181E-3</v>
      </c>
      <c r="D58">
        <v>4</v>
      </c>
      <c r="E58">
        <v>89882</v>
      </c>
      <c r="F58" s="3">
        <v>0.85699074074074078</v>
      </c>
      <c r="G58" t="s">
        <v>23</v>
      </c>
      <c r="J58" s="2"/>
    </row>
    <row r="59" spans="1:15" x14ac:dyDescent="0.3">
      <c r="A59">
        <v>2022</v>
      </c>
      <c r="B59" t="s">
        <v>13</v>
      </c>
      <c r="C59" s="3">
        <v>2.0509259259259258E-2</v>
      </c>
      <c r="D59">
        <v>7</v>
      </c>
      <c r="E59">
        <v>126417</v>
      </c>
      <c r="F59" s="3">
        <v>0.66819444444444442</v>
      </c>
      <c r="G59" t="s">
        <v>23</v>
      </c>
      <c r="J59" s="2"/>
    </row>
    <row r="60" spans="1:15" x14ac:dyDescent="0.3">
      <c r="A60">
        <v>2022</v>
      </c>
      <c r="B60" t="s">
        <v>15</v>
      </c>
      <c r="C60" s="3">
        <v>2.1435185185185186E-2</v>
      </c>
      <c r="D60">
        <v>2</v>
      </c>
      <c r="E60">
        <v>280415</v>
      </c>
      <c r="F60" s="3">
        <v>0.71210648148148159</v>
      </c>
      <c r="G60" t="s">
        <v>23</v>
      </c>
      <c r="J60" s="2"/>
    </row>
    <row r="61" spans="1:15" x14ac:dyDescent="0.3">
      <c r="A61">
        <v>2022</v>
      </c>
      <c r="B61" t="s">
        <v>16</v>
      </c>
      <c r="C61" s="3">
        <v>2.2291666666666668E-2</v>
      </c>
      <c r="D61">
        <v>5</v>
      </c>
      <c r="E61">
        <v>169051</v>
      </c>
      <c r="F61" s="3">
        <v>0.87543981481481481</v>
      </c>
      <c r="G61" t="s">
        <v>23</v>
      </c>
      <c r="J61" s="2"/>
    </row>
    <row r="62" spans="1:15" x14ac:dyDescent="0.3">
      <c r="A62">
        <v>2022</v>
      </c>
      <c r="B62" t="s">
        <v>17</v>
      </c>
      <c r="C62" s="3">
        <v>2.0335648148148148E-2</v>
      </c>
      <c r="D62">
        <v>7</v>
      </c>
      <c r="E62">
        <v>406055</v>
      </c>
      <c r="F62" s="3">
        <v>0.75612268518518511</v>
      </c>
      <c r="G62" t="s">
        <v>23</v>
      </c>
      <c r="J62" s="2"/>
    </row>
    <row r="63" spans="1:15" x14ac:dyDescent="0.3">
      <c r="A63">
        <v>2022</v>
      </c>
      <c r="B63" t="s">
        <v>18</v>
      </c>
      <c r="C63" s="3">
        <v>2.0358796296296295E-2</v>
      </c>
      <c r="D63">
        <v>3</v>
      </c>
      <c r="E63">
        <v>358924</v>
      </c>
      <c r="F63" s="3">
        <v>0.5342824074074074</v>
      </c>
      <c r="G63" t="s">
        <v>23</v>
      </c>
      <c r="J63" s="2"/>
    </row>
    <row r="64" spans="1:15" x14ac:dyDescent="0.3">
      <c r="A64">
        <v>2022</v>
      </c>
      <c r="B64" t="s">
        <v>19</v>
      </c>
      <c r="C64" s="3">
        <v>1.9432870370370371E-2</v>
      </c>
      <c r="D64">
        <v>6</v>
      </c>
      <c r="E64">
        <v>296697</v>
      </c>
      <c r="F64" s="3">
        <v>0.23442129629629629</v>
      </c>
      <c r="G64" t="s">
        <v>23</v>
      </c>
      <c r="J64" s="2"/>
    </row>
    <row r="65" spans="1:15" x14ac:dyDescent="0.3">
      <c r="A65">
        <v>2022</v>
      </c>
      <c r="B65" t="s">
        <v>20</v>
      </c>
      <c r="C65" s="3">
        <v>1.832175925925926E-2</v>
      </c>
      <c r="D65">
        <v>7</v>
      </c>
      <c r="E65">
        <v>208989</v>
      </c>
      <c r="F65" s="3">
        <v>0.74114583333333339</v>
      </c>
      <c r="G65" t="s">
        <v>23</v>
      </c>
      <c r="J65" s="2"/>
    </row>
    <row r="66" spans="1:15" x14ac:dyDescent="0.3">
      <c r="A66">
        <v>2022</v>
      </c>
      <c r="B66" t="s">
        <v>21</v>
      </c>
      <c r="C66" s="3">
        <v>1.4780092592592595E-2</v>
      </c>
      <c r="D66">
        <v>4</v>
      </c>
      <c r="E66">
        <v>100772</v>
      </c>
      <c r="F66" s="3">
        <v>0.61986111111111108</v>
      </c>
      <c r="G66" t="s">
        <v>23</v>
      </c>
      <c r="J66" s="2"/>
    </row>
    <row r="67" spans="1:15" x14ac:dyDescent="0.3">
      <c r="A67">
        <v>2022</v>
      </c>
      <c r="B67" t="s">
        <v>22</v>
      </c>
      <c r="C67" s="3">
        <v>1.5474537037037038E-2</v>
      </c>
      <c r="D67">
        <v>5</v>
      </c>
      <c r="E67">
        <v>44894</v>
      </c>
      <c r="F67" s="3">
        <v>0.30354166666666665</v>
      </c>
      <c r="G67" t="s">
        <v>23</v>
      </c>
      <c r="J67" s="2"/>
    </row>
    <row r="68" spans="1:15" x14ac:dyDescent="0.3">
      <c r="A68">
        <v>2023</v>
      </c>
      <c r="B68" t="s">
        <v>24</v>
      </c>
      <c r="C68" s="3">
        <v>7.1990740740740739E-3</v>
      </c>
      <c r="D68">
        <v>3</v>
      </c>
      <c r="E68">
        <v>150293</v>
      </c>
      <c r="F68" s="3">
        <v>4.162037037037037E-2</v>
      </c>
      <c r="G68" t="s">
        <v>14</v>
      </c>
      <c r="H68">
        <v>3158109</v>
      </c>
      <c r="I68">
        <v>1998830</v>
      </c>
      <c r="J68" s="2">
        <v>0.63291988971881596</v>
      </c>
      <c r="K68">
        <v>668368</v>
      </c>
      <c r="L68">
        <v>985573</v>
      </c>
      <c r="M68">
        <v>0.67815169449650103</v>
      </c>
      <c r="O68" s="3">
        <f>MAX(F68:F81)</f>
        <v>0.77464120370370371</v>
      </c>
    </row>
    <row r="69" spans="1:15" x14ac:dyDescent="0.3">
      <c r="A69">
        <v>2023</v>
      </c>
      <c r="B69" t="s">
        <v>25</v>
      </c>
      <c r="C69" s="3">
        <v>7.4421296296296293E-3</v>
      </c>
      <c r="D69">
        <v>3</v>
      </c>
      <c r="E69">
        <v>147429</v>
      </c>
      <c r="F69" s="3">
        <v>4.162037037037037E-2</v>
      </c>
      <c r="G69" t="s">
        <v>14</v>
      </c>
      <c r="J69" s="2"/>
    </row>
    <row r="70" spans="1:15" x14ac:dyDescent="0.3">
      <c r="A70">
        <v>2023</v>
      </c>
      <c r="B70" t="s">
        <v>26</v>
      </c>
      <c r="C70" s="3">
        <v>7.2569444444444443E-3</v>
      </c>
      <c r="D70">
        <v>4</v>
      </c>
      <c r="E70">
        <v>196477</v>
      </c>
      <c r="F70" s="3">
        <v>8.3101851851851857E-2</v>
      </c>
      <c r="G70" t="s">
        <v>14</v>
      </c>
      <c r="J70" s="2"/>
    </row>
    <row r="71" spans="1:15" x14ac:dyDescent="0.3">
      <c r="A71">
        <v>2023</v>
      </c>
      <c r="B71" t="s">
        <v>13</v>
      </c>
      <c r="C71" s="3">
        <v>8.1249999999999985E-3</v>
      </c>
      <c r="D71">
        <v>7</v>
      </c>
      <c r="E71">
        <v>279305</v>
      </c>
      <c r="F71" s="3">
        <v>4.162037037037037E-2</v>
      </c>
      <c r="G71" t="s">
        <v>14</v>
      </c>
      <c r="J71" s="2"/>
    </row>
    <row r="72" spans="1:15" x14ac:dyDescent="0.3">
      <c r="A72">
        <v>2023</v>
      </c>
      <c r="B72" t="s">
        <v>15</v>
      </c>
      <c r="C72" s="3">
        <v>9.0509259259259258E-3</v>
      </c>
      <c r="D72">
        <v>3</v>
      </c>
      <c r="E72">
        <v>370646</v>
      </c>
      <c r="F72" s="3">
        <v>4.2025462962962966E-2</v>
      </c>
      <c r="G72" t="s">
        <v>14</v>
      </c>
      <c r="J72" s="2"/>
    </row>
    <row r="73" spans="1:15" x14ac:dyDescent="0.3">
      <c r="A73">
        <v>2023</v>
      </c>
      <c r="B73" t="s">
        <v>16</v>
      </c>
      <c r="C73" s="3">
        <v>9.0509259259259258E-3</v>
      </c>
      <c r="D73">
        <v>6</v>
      </c>
      <c r="E73">
        <v>418388</v>
      </c>
      <c r="F73" s="3">
        <v>4.2025462962962966E-2</v>
      </c>
      <c r="G73" t="s">
        <v>14</v>
      </c>
      <c r="J73" s="2"/>
    </row>
    <row r="74" spans="1:15" x14ac:dyDescent="0.3">
      <c r="A74">
        <v>2023</v>
      </c>
      <c r="B74" t="s">
        <v>17</v>
      </c>
      <c r="C74" s="3">
        <v>9.5023148148148159E-3</v>
      </c>
      <c r="D74">
        <v>7</v>
      </c>
      <c r="E74">
        <v>436292</v>
      </c>
      <c r="F74" s="3">
        <v>4.1631944444444451E-2</v>
      </c>
      <c r="G74" t="s">
        <v>14</v>
      </c>
      <c r="J74" s="2"/>
    </row>
    <row r="75" spans="1:15" x14ac:dyDescent="0.3">
      <c r="A75">
        <v>2023</v>
      </c>
      <c r="B75" t="s">
        <v>24</v>
      </c>
      <c r="C75" s="3">
        <v>1.5914351851851853E-2</v>
      </c>
      <c r="D75">
        <v>3</v>
      </c>
      <c r="E75">
        <v>40008</v>
      </c>
      <c r="F75" s="3">
        <v>0.33592592592592596</v>
      </c>
      <c r="G75" t="s">
        <v>23</v>
      </c>
      <c r="J75" s="2"/>
      <c r="K75">
        <v>317205</v>
      </c>
      <c r="M75">
        <v>0.32184830550349897</v>
      </c>
      <c r="O75" s="3">
        <f>MAX(F75:F81)</f>
        <v>0.77464120370370371</v>
      </c>
    </row>
    <row r="76" spans="1:15" x14ac:dyDescent="0.3">
      <c r="A76">
        <v>2023</v>
      </c>
      <c r="B76" t="s">
        <v>25</v>
      </c>
      <c r="C76" s="3">
        <v>1.6111111111111111E-2</v>
      </c>
      <c r="D76">
        <v>3</v>
      </c>
      <c r="E76">
        <v>43016</v>
      </c>
      <c r="F76" s="3">
        <v>0.10122685185185186</v>
      </c>
      <c r="G76" t="s">
        <v>23</v>
      </c>
      <c r="J76" s="2"/>
    </row>
    <row r="77" spans="1:15" x14ac:dyDescent="0.3">
      <c r="A77">
        <v>2023</v>
      </c>
      <c r="B77" t="s">
        <v>26</v>
      </c>
      <c r="C77" s="3">
        <v>1.6111111111111111E-2</v>
      </c>
      <c r="D77">
        <v>4</v>
      </c>
      <c r="E77">
        <v>62201</v>
      </c>
      <c r="F77" s="3">
        <v>0.67226851851851854</v>
      </c>
      <c r="G77" t="s">
        <v>23</v>
      </c>
      <c r="J77" s="2"/>
    </row>
    <row r="78" spans="1:15" x14ac:dyDescent="0.3">
      <c r="A78">
        <v>2023</v>
      </c>
      <c r="B78" t="s">
        <v>13</v>
      </c>
      <c r="C78" s="3">
        <v>1.9212962962962963E-2</v>
      </c>
      <c r="D78">
        <v>7</v>
      </c>
      <c r="E78">
        <v>147285</v>
      </c>
      <c r="F78" s="3">
        <v>0.77464120370370371</v>
      </c>
      <c r="G78" t="s">
        <v>23</v>
      </c>
      <c r="J78" s="2"/>
    </row>
    <row r="79" spans="1:15" x14ac:dyDescent="0.3">
      <c r="A79">
        <v>2023</v>
      </c>
      <c r="B79" t="s">
        <v>15</v>
      </c>
      <c r="C79" s="3">
        <v>1.9803240740740739E-2</v>
      </c>
      <c r="D79">
        <v>3</v>
      </c>
      <c r="E79">
        <v>234181</v>
      </c>
      <c r="F79" s="3">
        <v>0.28508101851851853</v>
      </c>
      <c r="G79" t="s">
        <v>23</v>
      </c>
      <c r="J79" s="2"/>
    </row>
    <row r="80" spans="1:15" x14ac:dyDescent="0.3">
      <c r="A80">
        <v>2023</v>
      </c>
      <c r="B80" t="s">
        <v>16</v>
      </c>
      <c r="C80" s="3">
        <v>2.0416666666666666E-2</v>
      </c>
      <c r="D80">
        <v>6</v>
      </c>
      <c r="E80">
        <v>301230</v>
      </c>
      <c r="F80" s="3">
        <v>0.46247685185185183</v>
      </c>
      <c r="G80" t="s">
        <v>23</v>
      </c>
      <c r="J80" s="2"/>
    </row>
    <row r="81" spans="1:10" x14ac:dyDescent="0.3">
      <c r="A81">
        <v>2023</v>
      </c>
      <c r="B81" t="s">
        <v>17</v>
      </c>
      <c r="C81" s="3">
        <v>2.2453703703703708E-2</v>
      </c>
      <c r="D81">
        <v>7</v>
      </c>
      <c r="E81">
        <v>331358</v>
      </c>
      <c r="F81" s="3">
        <v>0.73708333333333342</v>
      </c>
      <c r="G81" t="s">
        <v>23</v>
      </c>
      <c r="J81" s="2"/>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tableau</vt:lpstr>
      <vt:lpstr>Average ride_length</vt:lpstr>
      <vt:lpstr>Annual mem. count</vt:lpstr>
      <vt:lpstr>Sheet8</vt:lpstr>
      <vt:lpstr>Membership count_month</vt:lpstr>
      <vt:lpstr>Average ride length per weekday</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cp:lastPrinted>2023-09-19T02:49:37Z</cp:lastPrinted>
  <dcterms:created xsi:type="dcterms:W3CDTF">2023-09-14T06:23:35Z</dcterms:created>
  <dcterms:modified xsi:type="dcterms:W3CDTF">2023-11-13T02:00:20Z</dcterms:modified>
</cp:coreProperties>
</file>